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png" ContentType="image/png"/>
  <Default Extension="xml" ContentType="application/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Notes" state="visible" r:id="rId3"/>
    <sheet sheetId="2" name="User Input" state="visible" r:id="rId4"/>
    <sheet sheetId="3" name="War Room" state="visible" r:id="rId5"/>
    <sheet sheetId="4" name="Rankings - Cheat Sheet" state="visible" r:id="rId6"/>
    <sheet sheetId="5" name="Projections" state="visible" r:id="rId7"/>
    <sheet sheetId="6" name="Tiers" state="visible" r:id="rId8"/>
    <sheet sheetId="7" name="Razzball Rankings" state="hidden" r:id="rId9"/>
    <sheet sheetId="8" name="Razzball Projections" state="hidden" r:id="rId10"/>
    <sheet sheetId="9" name="Fantasy Pros ECR" state="hidden" r:id="rId11"/>
    <sheet sheetId="10" name="Fantasy Pros ADP" state="hidden" r:id="rId12"/>
    <sheet sheetId="11" name="numberFire DST-K FP" state="hidden" r:id="rId13"/>
  </sheets>
  <definedNames>
    <definedName name="projections" localSheetId="7">'Razzball Projections'!$A$1:$W$322</definedName>
    <definedName name="ADP" localSheetId="9">'Fantasy Pros ADP'!$A$1:$L$253</definedName>
    <definedName name="ECR_PlusRazzball_Standard" localSheetId="8">'Fantasy Pros ECR'!$A$1:$J$312</definedName>
    <definedName hidden="1" name="_xlnm._FilterDatabase" localSheetId="3">'Rankings - Cheat Sheet'!$A$2:$Z$323</definedName>
  </definedNames>
  <calcPr/>
</workbook>
</file>

<file path=xl/comments1.xml><?xml version="1.0" encoding="utf-8"?>
<comments xmlns="http://schemas.openxmlformats.org/spreadsheetml/2006/main">
  <authors>
    <author/>
  </authors>
  <commentList>
    <comment ref="U300" authorId="0">
      <text>
        <t xml:space="preserve">Kern, Nicolas:
When updating rankings, be sure to maintain formula.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R299" authorId="0">
      <text>
        <t xml:space="preserve">Kern, Nicolas:
When projections are updated, don't forget to reinsert formula:
=VLOOKUP(LEFT(B299,5)&amp;"*",'numberFire DST-K FP'!$A$3:$L$68,10,FALSE)</t>
      </text>
    </comment>
  </commentList>
</comments>
</file>

<file path=xl/sharedStrings.xml><?xml version="1.0" encoding="utf-8"?>
<sst xmlns="http://schemas.openxmlformats.org/spreadsheetml/2006/main">
  <si>
    <t>User Input Tab</t>
  </si>
  <si>
    <t>Fill out the "User Input" tab first, including:</t>
  </si>
  <si>
    <t># of Teams</t>
  </si>
  <si>
    <t>Roster Settings</t>
  </si>
  <si>
    <t>Flex Settings</t>
  </si>
  <si>
    <t>Standard/PPR Settings</t>
  </si>
  <si>
    <t>War Room Tab</t>
  </si>
  <si>
    <t>The War Room tab will summarize the number of players on each team, the average point totals by position, and each team's positional ranks.</t>
  </si>
  <si>
    <t>It also counts the number of excess players you have at certain positions that qualify for the leagues' Flex position.</t>
  </si>
  <si>
    <t>This tab only populates when you select drafted players from the 'Rankings - Cheat Sheet' tab.</t>
  </si>
  <si>
    <t>Using only starters will result in a more accurate representation of team rankings.</t>
  </si>
  <si>
    <t>Rankings - Cheat Sheet Tab</t>
  </si>
  <si>
    <t>*USE THIS TAB TO INPUT DRAFT PICKS DURING THE DRAFT*</t>
  </si>
  <si>
    <t>Players are listed in order of the Razzball Top 200 rankings.</t>
  </si>
  <si>
    <t>Player names are highlighted based on position.</t>
  </si>
  <si>
    <t>Under the "Owner" column, use the drop down menu to assign a player to a particular team.</t>
  </si>
  <si>
    <t>ECR is the Expert Consensus Rankings produced at FantasyPros.com.</t>
  </si>
  <si>
    <t>ADP is the Average Draft Position in standard leagues produced at FantasyPros.com.</t>
  </si>
  <si>
    <t>The "Fantasy Points" columns summarize the Razzball projected point totals by league type.</t>
  </si>
  <si>
    <t>K and DST projected point averages provided by www.numberFire.com</t>
  </si>
  <si>
    <t>Projections Tab</t>
  </si>
  <si>
    <t>Razzball's projections in an expanded view.</t>
  </si>
  <si>
    <t>Tiers Tab</t>
  </si>
  <si>
    <t>Razzball's tiered rankings.</t>
  </si>
  <si>
    <t>Created By:</t>
  </si>
  <si>
    <t>Nicolas Kern</t>
  </si>
  <si>
    <t># of Teams:</t>
  </si>
  <si>
    <t>League Roster Settings</t>
  </si>
  <si>
    <t>Key</t>
  </si>
  <si>
    <t>QB</t>
  </si>
  <si>
    <t>RB</t>
  </si>
  <si>
    <t>WR</t>
  </si>
  <si>
    <t>TE</t>
  </si>
  <si>
    <t>DST</t>
  </si>
  <si>
    <t>K</t>
  </si>
  <si>
    <t>Flex</t>
  </si>
  <si>
    <t>Input</t>
  </si>
  <si>
    <t>Team #</t>
  </si>
  <si>
    <t>Team Name</t>
  </si>
  <si>
    <t>A</t>
  </si>
  <si>
    <t>B</t>
  </si>
  <si>
    <t>Flex Settings</t>
  </si>
  <si>
    <t>C</t>
  </si>
  <si>
    <t>Q/W/R/T</t>
  </si>
  <si>
    <t>W/R/T</t>
  </si>
  <si>
    <t>W/R</t>
  </si>
  <si>
    <t>W/T</t>
  </si>
  <si>
    <t>D</t>
  </si>
  <si>
    <t>&lt;----- "1" signifies Flex type</t>
  </si>
  <si>
    <t>E</t>
  </si>
  <si>
    <t>F</t>
  </si>
  <si>
    <t>Standard/PPR Settings</t>
  </si>
  <si>
    <t>Standard</t>
  </si>
  <si>
    <t>0.5 PPR</t>
  </si>
  <si>
    <t>1.0 PPR</t>
  </si>
  <si>
    <t># of Players Taken</t>
  </si>
  <si>
    <t>League Roster Settings</t>
  </si>
  <si>
    <t>Team</t>
  </si>
  <si>
    <t>QB</t>
  </si>
  <si>
    <t>RB</t>
  </si>
  <si>
    <t>WR</t>
  </si>
  <si>
    <t>TE</t>
  </si>
  <si>
    <t>DST</t>
  </si>
  <si>
    <t>K</t>
  </si>
  <si>
    <t>Flex Qualifiers</t>
  </si>
  <si>
    <t>Average Fantasy Points</t>
  </si>
  <si>
    <t>Team</t>
  </si>
  <si>
    <t>QB</t>
  </si>
  <si>
    <t>RB</t>
  </si>
  <si>
    <t>WR</t>
  </si>
  <si>
    <t>TE</t>
  </si>
  <si>
    <t>DST</t>
  </si>
  <si>
    <t>K</t>
  </si>
  <si>
    <t>Average Positional Ranks</t>
  </si>
  <si>
    <t>Team</t>
  </si>
  <si>
    <t>QB</t>
  </si>
  <si>
    <t>RB</t>
  </si>
  <si>
    <t>WR</t>
  </si>
  <si>
    <t>TE</t>
  </si>
  <si>
    <t>DST</t>
  </si>
  <si>
    <t>K</t>
  </si>
  <si>
    <t>Player Info</t>
  </si>
  <si>
    <t>Player Stats</t>
  </si>
  <si>
    <t>Fantasy Points</t>
  </si>
  <si>
    <t>Dollar Values</t>
  </si>
  <si>
    <t>Rank</t>
  </si>
  <si>
    <t>Player</t>
  </si>
  <si>
    <t>Pos</t>
  </si>
  <si>
    <t>Team</t>
  </si>
  <si>
    <t>Owner</t>
  </si>
  <si>
    <t>ECR</t>
  </si>
  <si>
    <t>ADP</t>
  </si>
  <si>
    <t>Pass Att</t>
  </si>
  <si>
    <t>Comp</t>
  </si>
  <si>
    <t>Comp %</t>
  </si>
  <si>
    <t>Pass Yds</t>
  </si>
  <si>
    <t>Pass TDs</t>
  </si>
  <si>
    <t>INT</t>
  </si>
  <si>
    <t>Rush Att</t>
  </si>
  <si>
    <t>Rush Yds</t>
  </si>
  <si>
    <t>Rush TDs</t>
  </si>
  <si>
    <t>FL</t>
  </si>
  <si>
    <t>Rec</t>
  </si>
  <si>
    <t>Rec Yds</t>
  </si>
  <si>
    <t>Rec TDs</t>
  </si>
  <si>
    <t>Standard</t>
  </si>
  <si>
    <t>0.5 PPR</t>
  </si>
  <si>
    <t>1.0 PPR</t>
  </si>
  <si>
    <t>Standard</t>
  </si>
  <si>
    <t>0.5 PPR</t>
  </si>
  <si>
    <t>1.0 PPR</t>
  </si>
  <si>
    <t>A</t>
  </si>
  <si>
    <t>Color Key</t>
  </si>
  <si>
    <t>A</t>
  </si>
  <si>
    <t>Quarterback</t>
  </si>
  <si>
    <t>A</t>
  </si>
  <si>
    <t>Running Back</t>
  </si>
  <si>
    <t>Wide Receiver</t>
  </si>
  <si>
    <t>Tight End</t>
  </si>
  <si>
    <t>Defense</t>
  </si>
  <si>
    <t>Kicker</t>
  </si>
  <si>
    <t>A</t>
  </si>
  <si>
    <t>C</t>
  </si>
  <si>
    <t>C</t>
  </si>
  <si>
    <t>A</t>
  </si>
  <si>
    <t>B</t>
  </si>
  <si>
    <t>D</t>
  </si>
  <si>
    <t>A</t>
  </si>
  <si>
    <t>C</t>
  </si>
  <si>
    <t>A</t>
  </si>
  <si>
    <t>E</t>
  </si>
  <si>
    <t>A</t>
  </si>
  <si>
    <t>A</t>
  </si>
  <si>
    <t>C</t>
  </si>
  <si>
    <t>A</t>
  </si>
  <si>
    <t>F</t>
  </si>
  <si>
    <t>C</t>
  </si>
  <si>
    <t>G</t>
  </si>
  <si>
    <t>H</t>
  </si>
  <si>
    <t>H</t>
  </si>
  <si>
    <t>I</t>
  </si>
  <si>
    <t>J</t>
  </si>
  <si>
    <t>L</t>
  </si>
  <si>
    <t>K</t>
  </si>
  <si>
    <t>A</t>
  </si>
  <si>
    <t>A</t>
  </si>
  <si>
    <t>C</t>
  </si>
  <si>
    <t>Player Info</t>
  </si>
  <si>
    <t>Player Stats</t>
  </si>
  <si>
    <t>Fantasy Points</t>
  </si>
  <si>
    <t>Dollar Values</t>
  </si>
  <si>
    <t>Rank</t>
  </si>
  <si>
    <t>Player</t>
  </si>
  <si>
    <t>Pos</t>
  </si>
  <si>
    <t>Team</t>
  </si>
  <si>
    <t>Owner</t>
  </si>
  <si>
    <t>Pass Att</t>
  </si>
  <si>
    <t>Comp</t>
  </si>
  <si>
    <t>Comp %</t>
  </si>
  <si>
    <t>Pass Yds</t>
  </si>
  <si>
    <t>Pass TDs</t>
  </si>
  <si>
    <t>INT</t>
  </si>
  <si>
    <t>Rush Att</t>
  </si>
  <si>
    <t>Rush Yds</t>
  </si>
  <si>
    <t>Rush TDs</t>
  </si>
  <si>
    <t>FL</t>
  </si>
  <si>
    <t>Rec</t>
  </si>
  <si>
    <t>Rec Yds</t>
  </si>
  <si>
    <t>Rec TDs</t>
  </si>
  <si>
    <t>Standard</t>
  </si>
  <si>
    <t>0.5 PPR</t>
  </si>
  <si>
    <t>1.0 PPR</t>
  </si>
  <si>
    <t>Standard</t>
  </si>
  <si>
    <t>0.5 PPR</t>
  </si>
  <si>
    <t>1.0 PPR</t>
  </si>
  <si>
    <t>Quarterback</t>
  </si>
  <si>
    <t>Running Back</t>
  </si>
  <si>
    <t>Wide Receiver</t>
  </si>
  <si>
    <t>Tight End</t>
  </si>
  <si>
    <t>Kicker</t>
  </si>
  <si>
    <t>Defense/Special Teams</t>
  </si>
  <si>
    <t>Tier 1</t>
  </si>
  <si>
    <t>Tier 1</t>
  </si>
  <si>
    <t>Tier 1</t>
  </si>
  <si>
    <t>Tier 1</t>
  </si>
  <si>
    <t>Tier 1</t>
  </si>
  <si>
    <t>Tier 1</t>
  </si>
  <si>
    <t>Aaron Rodgers, GB/9 </t>
  </si>
  <si>
    <t>Adrian Peterson, MIN/10 </t>
  </si>
  <si>
    <t>Calvin Johnson, DET/9 </t>
  </si>
  <si>
    <t>Jimmy Graham, NO/6</t>
  </si>
  <si>
    <t>Stephen Gostkowski, NE/10</t>
  </si>
  <si>
    <t>Seattle Seahawks, 4</t>
  </si>
  <si>
    <t>Drew Brees, NO/6 </t>
  </si>
  <si>
    <t>Jamaal Charles, KC/6 </t>
  </si>
  <si>
    <t>Tier 2</t>
  </si>
  <si>
    <t>Tier 2</t>
  </si>
  <si>
    <t>Justin Tucker, BAL/11</t>
  </si>
  <si>
    <t>Tier 2</t>
  </si>
  <si>
    <t>Peyton Manning, DEN/4 </t>
  </si>
  <si>
    <t>Matt Forte, CHI/9 </t>
  </si>
  <si>
    <t>Demaryius Thomas, DEN/4 </t>
  </si>
  <si>
    <t>Greg Olsen, CAR/12</t>
  </si>
  <si>
    <t>Steven Hauschka, SEA/4</t>
  </si>
  <si>
    <t>San Francisco 49ers, 8</t>
  </si>
  <si>
    <t>Tier 2</t>
  </si>
  <si>
    <t>LeSean McCoy, PHI/7 </t>
  </si>
  <si>
    <t>Julio Jones, ATL/9 </t>
  </si>
  <si>
    <t>Julius Thomas, DEN/4</t>
  </si>
  <si>
    <t>Matt Prater, DEN/4</t>
  </si>
  <si>
    <t>St. Louis Rams, 4</t>
  </si>
  <si>
    <t>Andrew Luck, IND/10 </t>
  </si>
  <si>
    <t>Tier 2</t>
  </si>
  <si>
    <t>Dez Bryant, DAL/11 </t>
  </si>
  <si>
    <t>Kyle Rudolph, MIN/10</t>
  </si>
  <si>
    <t>Phil Dawson, SF/8</t>
  </si>
  <si>
    <t>Carolina Panthers, 12</t>
  </si>
  <si>
    <t>Cam Newton, CAR/12 </t>
  </si>
  <si>
    <t>Eddie Lacy, GB/9 </t>
  </si>
  <si>
    <t>Brandon Marshall, CHI/9 </t>
  </si>
  <si>
    <t>Jason Witten, DAL/11</t>
  </si>
  <si>
    <t>Nick Novak, SD/10</t>
  </si>
  <si>
    <t>Arizona Cardinals, 4</t>
  </si>
  <si>
    <t>Tom Brady, NE/10 </t>
  </si>
  <si>
    <t>DeMarco Murray, DAL/11 </t>
  </si>
  <si>
    <t>Tier 3</t>
  </si>
  <si>
    <t>Dennis Pitta, BAL/11</t>
  </si>
  <si>
    <t>Mason Crosby, GB/9</t>
  </si>
  <si>
    <t>Cincinnati Bengals, 4</t>
  </si>
  <si>
    <t>Matt Ryan, ATL/9 </t>
  </si>
  <si>
    <t>Ryan Mathews, SD/10 </t>
  </si>
  <si>
    <t>Alshon Jeffery, CHI/9 </t>
  </si>
  <si>
    <t>Tier 3</t>
  </si>
  <si>
    <t>Adam Vinatieri, IND/10</t>
  </si>
  <si>
    <t>Tier 3</t>
  </si>
  <si>
    <t>Matthew Stafford, DET/9 </t>
  </si>
  <si>
    <t>Zac Stacy, STL/4 </t>
  </si>
  <si>
    <t>Antonio Brown, PIT/12 </t>
  </si>
  <si>
    <t>Antonio Gates, SD/10</t>
  </si>
  <si>
    <t>Tier 2</t>
  </si>
  <si>
    <t>Buffalo Bills, 9</t>
  </si>
  <si>
    <t>Tier 3</t>
  </si>
  <si>
    <t>Doug Martin, TB/7 </t>
  </si>
  <si>
    <t>Jordy Nelson, GB/9 </t>
  </si>
  <si>
    <t>Charles Clay, MIA/5</t>
  </si>
  <si>
    <t>Alex Henery, PHI/7</t>
  </si>
  <si>
    <t>Kansas City Chiefs, 6</t>
  </si>
  <si>
    <t>Robert Griffin III, WAS/10 </t>
  </si>
  <si>
    <t>Le'Veon Bell, PIT/12 </t>
  </si>
  <si>
    <t>Randall Cobb, GB/9 </t>
  </si>
  <si>
    <t>Jordan Reed, WAS/10</t>
  </si>
  <si>
    <t>Dan Bailey, DAL/11</t>
  </si>
  <si>
    <t>Cleveland Browns, 4</t>
  </si>
  <si>
    <t>Philip Rivers, SD/10 </t>
  </si>
  <si>
    <t>Marshawn Lynch, SEA/4 </t>
  </si>
  <si>
    <t>A.J. Green, CIN/4 </t>
  </si>
  <si>
    <t>Rob Gronkowski, NE/10</t>
  </si>
  <si>
    <t>Blair Walsh, MIN/10</t>
  </si>
  <si>
    <t>Denver Broncos, 4</t>
  </si>
  <si>
    <t>Tony Romo, DAL/11 </t>
  </si>
  <si>
    <t>Alfred Morris, WAS/10 </t>
  </si>
  <si>
    <t>Keenan Allen, SD/10 </t>
  </si>
  <si>
    <t>Jordan Cameron, CLE/4</t>
  </si>
  <si>
    <t>Greg Zuerlein, STL/4</t>
  </si>
  <si>
    <t>Tampa Bay Buccaneers, 7</t>
  </si>
  <si>
    <t>Nick Foles, PHI/7 </t>
  </si>
  <si>
    <t>Tier 3</t>
  </si>
  <si>
    <t>Victor Cruz, NYG/8 </t>
  </si>
  <si>
    <t>Vernon Davis, SF/8</t>
  </si>
  <si>
    <t>Shayne Graham, NO/6</t>
  </si>
  <si>
    <t>Tier 4</t>
  </si>
  <si>
    <t>Jay Cutler, CHI/9 </t>
  </si>
  <si>
    <t>C.J. Spiller, BUF/9 </t>
  </si>
  <si>
    <t>Pierre Garcon, WAS/10 </t>
  </si>
  <si>
    <t>Tier 4</t>
  </si>
  <si>
    <t>Matt Bryant, ATL/9</t>
  </si>
  <si>
    <t>New England Patriots, 10</t>
  </si>
  <si>
    <t>Tier 4</t>
  </si>
  <si>
    <t>Andre Ellington, ARI/4 </t>
  </si>
  <si>
    <t>Tier 4</t>
  </si>
  <si>
    <t>Dwayne Allen, IND/10</t>
  </si>
  <si>
    <t>Tier 3</t>
  </si>
  <si>
    <t>Houston Texans, 10</t>
  </si>
  <si>
    <t>Colin Kaepernick, SF/8 </t>
  </si>
  <si>
    <t>Chris Johnson, NYJ/11 </t>
  </si>
  <si>
    <t>Kendall Wright, TEN/9 </t>
  </si>
  <si>
    <t>Zach Ertz, PHI/7</t>
  </si>
  <si>
    <t>Robbie Gould, CHI/9</t>
  </si>
  <si>
    <t>New Orleans Saints, 6</t>
  </si>
  <si>
    <t>Russell Wilson, SEA/4 </t>
  </si>
  <si>
    <t>Giovani Bernard, CIN/4 </t>
  </si>
  <si>
    <t>Vincent Jackson, TB/7 </t>
  </si>
  <si>
    <t>Ladarius Green, SD/10</t>
  </si>
  <si>
    <t>Sebastian Janikowski, OAK/5</t>
  </si>
  <si>
    <t>Indianapolis Colts, 10</t>
  </si>
  <si>
    <t>Eli Manning, NYG/8 </t>
  </si>
  <si>
    <t>Reggie Bush, DET/9 </t>
  </si>
  <si>
    <t>Michael Crabtree, SF/8 </t>
  </si>
  <si>
    <t>Martellus Bennett, CHI/9</t>
  </si>
  <si>
    <t>Ryan Succop, KC/6</t>
  </si>
  <si>
    <t>Tier 5</t>
  </si>
  <si>
    <t>Ben Roethlisberger, PIT/12 </t>
  </si>
  <si>
    <t>Rashad Jennings, NYG/8 </t>
  </si>
  <si>
    <t>Michael Floyd, ARI/4 </t>
  </si>
  <si>
    <t>Heath Miller, PIT/12</t>
  </si>
  <si>
    <t>Nick Folk, NYJ/11</t>
  </si>
  <si>
    <t>Oakland Raiders, 5</t>
  </si>
  <si>
    <t>Ryan Tannehill, MIA/5 </t>
  </si>
  <si>
    <t>Arian Foster, HOU/10 </t>
  </si>
  <si>
    <t>DeSean Jackson, WAS/10 </t>
  </si>
  <si>
    <t>Delanie Walker, TEN/9</t>
  </si>
  <si>
    <t>Graham Gano, CAR/12</t>
  </si>
  <si>
    <t>San Diego Chargers, 10</t>
  </si>
  <si>
    <t>Tier 5</t>
  </si>
  <si>
    <t>Tier 4</t>
  </si>
  <si>
    <t>Andre Johnson, HOU/10 </t>
  </si>
  <si>
    <t>Tier 5</t>
  </si>
  <si>
    <t>Jay Feely, ARI/4</t>
  </si>
  <si>
    <t>Baltimore Ravens, 11</t>
  </si>
  <si>
    <t>Jake Locker, TEN/9 </t>
  </si>
  <si>
    <t>Shane Vereen, NE/10 </t>
  </si>
  <si>
    <t>Reggie Wayne, IND/10 </t>
  </si>
  <si>
    <t>Austin Seferian-Jenkins, TB/7</t>
  </si>
  <si>
    <t>Tier 4</t>
  </si>
  <si>
    <t>Philadelphia Eagles, 7</t>
  </si>
  <si>
    <t>Joe Flacco, BAL/11 </t>
  </si>
  <si>
    <t>Joique Bell, DET/9 </t>
  </si>
  <si>
    <t>Mike Wallace, MIA/5 </t>
  </si>
  <si>
    <t>Tyler Eifert, CIN/4</t>
  </si>
  <si>
    <t>Shaun Suisham, PIT/12</t>
  </si>
  <si>
    <t>Green Bay Packers, 9</t>
  </si>
  <si>
    <t>Sam Bradford, STL/4 </t>
  </si>
  <si>
    <t>Montee Ball, DEN/4 </t>
  </si>
  <si>
    <t>Ty Hilton, IND/10 </t>
  </si>
  <si>
    <t>Jared Cook, STL/4</t>
  </si>
  <si>
    <t>Dan Carpenter, BUF/9</t>
  </si>
  <si>
    <t>Tier 6</t>
  </si>
  <si>
    <t>Alex Smith, KC/6 </t>
  </si>
  <si>
    <t>Lamar Miller, MIA/5 </t>
  </si>
  <si>
    <t>Roddy White, ATL/9 </t>
  </si>
  <si>
    <t>Levine Toilolo, ATL/9</t>
  </si>
  <si>
    <t>Mike Nugent, CIN/4</t>
  </si>
  <si>
    <t>Pittsburgh Steelers, 12</t>
  </si>
  <si>
    <t>Andy Dalton, CIN/4 </t>
  </si>
  <si>
    <t>Bishop Sankey, TEN/9 </t>
  </si>
  <si>
    <t>Cordarrelle Patterson, MIN/10 </t>
  </si>
  <si>
    <t>Jace Amaro, NYJ/11</t>
  </si>
  <si>
    <t>Caleb Sturgis, MIA/5</t>
  </si>
  <si>
    <t>New York Jets, 11</t>
  </si>
  <si>
    <t>Carson Palmer, ARI/4 </t>
  </si>
  <si>
    <t>Toby Gerhart, JAC/11 </t>
  </si>
  <si>
    <t>Larry Fitzgerald, ARI/4 </t>
  </si>
  <si>
    <t>Scott Chandler, BUF/9</t>
  </si>
  <si>
    <t>Nate Freese, DET/9</t>
  </si>
  <si>
    <t>New York Giants, 8</t>
  </si>
  <si>
    <t>Tier 6</t>
  </si>
  <si>
    <t>Tier 5</t>
  </si>
  <si>
    <t>Tier 5</t>
  </si>
  <si>
    <t>Marcedes Lewis, JAC/11</t>
  </si>
  <si>
    <t>Kai Forbath, WAS/10</t>
  </si>
  <si>
    <t>Jacksonville Jaguars, 11</t>
  </si>
  <si>
    <t>E.J. Manuel, BUF/9 </t>
  </si>
  <si>
    <t>Danny Woodhead, SD/10 </t>
  </si>
  <si>
    <t>Torrey Smith, BAL/11 </t>
  </si>
  <si>
    <t>Adrien Robinson, NYG/8</t>
  </si>
  <si>
    <t>Randy Bullock, HOU/10</t>
  </si>
  <si>
    <t>Tennessee Titans, 9</t>
  </si>
  <si>
    <t>Josh McCown, TB/7 </t>
  </si>
  <si>
    <t>Pierre Thomas, NO/6 </t>
  </si>
  <si>
    <t>Julian Edelman, NE/10 </t>
  </si>
  <si>
    <t>Garrett Graham, HOU/10</t>
  </si>
  <si>
    <t>Josh Brown, NYG/8</t>
  </si>
  <si>
    <t>Atlanta Falcons, 9</t>
  </si>
  <si>
    <t>Ryan Fitzpatrick, HOU/10 </t>
  </si>
  <si>
    <t>Ray Rice, BAL/11 </t>
  </si>
  <si>
    <t>Percy Harvin, SEA/4 </t>
  </si>
  <si>
    <t>Eric Ebron, DET/9</t>
  </si>
  <si>
    <t>Connor Barth, TB/7</t>
  </si>
  <si>
    <t>Miami Dolphins, 5</t>
  </si>
  <si>
    <t>Matt Schaub, OAK/5 </t>
  </si>
  <si>
    <t>Maurice Jones-Drew, OAK/5 </t>
  </si>
  <si>
    <t>Brian Hartline, MIA/5 </t>
  </si>
  <si>
    <t>Tier 6</t>
  </si>
  <si>
    <t>Rob Bironas</t>
  </si>
  <si>
    <t>Chicago Bears, 9</t>
  </si>
  <si>
    <t>Michael Vick, NYJ/11 </t>
  </si>
  <si>
    <t>Ben Tate, CLE/4 </t>
  </si>
  <si>
    <t>Wes Welker, DEN/4 </t>
  </si>
  <si>
    <t>Brent Celek, PHI/7</t>
  </si>
  <si>
    <t>Josh Scobee, JAC/11</t>
  </si>
  <si>
    <t>Detroit Lions, 9</t>
  </si>
  <si>
    <t>Teddy Bridgewater, MIN/10 </t>
  </si>
  <si>
    <t>Tier 6</t>
  </si>
  <si>
    <t>Kenny Stills, NO/6 </t>
  </si>
  <si>
    <t>Brandon Bostick, GB/9</t>
  </si>
  <si>
    <t>David Akers</t>
  </si>
  <si>
    <t>Minnesota Vikings, 10</t>
  </si>
  <si>
    <t>Chad Henne, JAC/11 </t>
  </si>
  <si>
    <t>Frank Gore, SF/8 </t>
  </si>
  <si>
    <t>Jeremy Maclin, PHI/7 </t>
  </si>
  <si>
    <t>Zach Miller, SEA/4</t>
  </si>
  <si>
    <t>Dustin Hopkins, BUF/9</t>
  </si>
  <si>
    <t>Washington Redskins, 10</t>
  </si>
  <si>
    <t>Brian Hoyer, CLE/4 </t>
  </si>
  <si>
    <t>Steven Jackson, ATL/9 </t>
  </si>
  <si>
    <t>Terrance Williams, DAL/11 </t>
  </si>
  <si>
    <t>Mychal Rivera, OAK/5</t>
  </si>
  <si>
    <t>Zach Hocker, WAS/10</t>
  </si>
  <si>
    <t>Tier 7</t>
  </si>
  <si>
    <t>Geno Smith, NYJ/11 </t>
  </si>
  <si>
    <t>Fred Jackson, BUF/9 </t>
  </si>
  <si>
    <t>Golden Tate, DET/9 </t>
  </si>
  <si>
    <t>Jermaine Gresham, CIN/4</t>
  </si>
  <si>
    <t>Billy Cundiff, CLE/4</t>
  </si>
  <si>
    <t>Dallas Cowboys, 11</t>
  </si>
  <si>
    <t>Matt Cassel, MIN/10 </t>
  </si>
  <si>
    <t>Darren Sproles, PHI/7 </t>
  </si>
  <si>
    <t>Tier 6</t>
  </si>
  <si>
    <t>Travis Kelce, KC/6</t>
  </si>
  <si>
    <t>Tier 7</t>
  </si>
  <si>
    <t>DeAngelo Williams, CAR/12 </t>
  </si>
  <si>
    <t>Eric Decker, NYJ/11 </t>
  </si>
  <si>
    <t>Tier 7</t>
  </si>
  <si>
    <t>Blake Bortles, JAC/11 </t>
  </si>
  <si>
    <t>Khiry Robinson, NO/6 </t>
  </si>
  <si>
    <t>Danny Amendola, NE/10 </t>
  </si>
  <si>
    <t>Coby Fleener, IND/10</t>
  </si>
  <si>
    <t>Johnny Manziel, CLE/4 </t>
  </si>
  <si>
    <t>Stevan Ridley, NE/10 </t>
  </si>
  <si>
    <t>Rueben Randle, NYG/8 </t>
  </si>
  <si>
    <t>Gavin Escobar, DAL/11</t>
  </si>
  <si>
    <t>Kirk Cousins, WAS/10 </t>
  </si>
  <si>
    <t>Christopher Ivory, NYJ/11 </t>
  </si>
  <si>
    <t>Emmanuel Sanders, DEN/4 </t>
  </si>
  <si>
    <t>Owen Daniels, BAL/11</t>
  </si>
  <si>
    <t>Tier 8</t>
  </si>
  <si>
    <t>Tier 7</t>
  </si>
  <si>
    <t>Tavon Austin, STL/4 </t>
  </si>
  <si>
    <t>Anthony Fasano, KC/6</t>
  </si>
  <si>
    <t>Derek Carr, OAK/5 </t>
  </si>
  <si>
    <t>Dexter McCluster, TEN/9 </t>
  </si>
  <si>
    <t>Dwayne Bowe, KC/6 </t>
  </si>
  <si>
    <t>Tim Wright, TB/7</t>
  </si>
  <si>
    <t>Mike Glennon, TB/7 </t>
  </si>
  <si>
    <t>Carlos Hyde, SF/8 </t>
  </si>
  <si>
    <t>Greg Jennings, MIN/10 </t>
  </si>
  <si>
    <t>Robert Housler, ARI/4</t>
  </si>
  <si>
    <t>Tom Savage, HOU/10 </t>
  </si>
  <si>
    <t>Darren McFadden, OAK/5 </t>
  </si>
  <si>
    <t>Hakeem Nicks, IND/10 </t>
  </si>
  <si>
    <t>C.J. Fiedorowicz, HOU/10</t>
  </si>
  <si>
    <t>Jordan Palmer, CHI/9 </t>
  </si>
  <si>
    <t>Trent Richardson, IND/10 </t>
  </si>
  <si>
    <t>James Jones, OAK/5 </t>
  </si>
  <si>
    <t>Brandon Pettigrew, DET/9</t>
  </si>
  <si>
    <t>Matt Flynn, GB/9 </t>
  </si>
  <si>
    <t>Jeremy Hill, CIN/4 </t>
  </si>
  <si>
    <t>Kenny Britt, STL/4 </t>
  </si>
  <si>
    <t>Andrew Quarless, GB/9</t>
  </si>
  <si>
    <t>Shaun Hill, STL/4 </t>
  </si>
  <si>
    <t>Devonta Freeman, ATL/9 </t>
  </si>
  <si>
    <t>Cecil Shorts, JAC/11 </t>
  </si>
  <si>
    <t>Luke Willson, SEA/4</t>
  </si>
  <si>
    <t>Brandon Weeden, DAL/11 </t>
  </si>
  <si>
    <t>Terrance West, CLE/4 </t>
  </si>
  <si>
    <t>Jarrett Boykin, GB/9 </t>
  </si>
  <si>
    <t>Ryan Griffin, HOU/10</t>
  </si>
  <si>
    <t>Mark Sanchez, PHI/7 </t>
  </si>
  <si>
    <t>Ahmad Bradshaw, IND/10 </t>
  </si>
  <si>
    <t>Steve Smith, BAL/11 </t>
  </si>
  <si>
    <t>Jeff Cumberland, NYJ/11</t>
  </si>
  <si>
    <t>Bruce Gradkowski, PIT/12 </t>
  </si>
  <si>
    <t>Tier 8</t>
  </si>
  <si>
    <t>Tier 7</t>
  </si>
  <si>
    <t>Joseph Fauria, DET/9</t>
  </si>
  <si>
    <t>Thaddeus Lewis, BUF/9 </t>
  </si>
  <si>
    <t>Andre Brown, HOU/10 </t>
  </si>
  <si>
    <t>Kelvin Benjamin, CAR/12 </t>
  </si>
  <si>
    <t>Ed Dickson, CAR/12</t>
  </si>
  <si>
    <t>Case Keenum, HOU/10 </t>
  </si>
  <si>
    <t>Knowshon Moreno, MIA/5 </t>
  </si>
  <si>
    <t>Marques Colston, NO/6 </t>
  </si>
  <si>
    <t>Troy Niklas, ARI/4</t>
  </si>
  <si>
    <t>Matt Moore, MIA/5 </t>
  </si>
  <si>
    <t>Roy Helu, WAS/10 </t>
  </si>
  <si>
    <t>Harry Douglas, ATL/9 </t>
  </si>
  <si>
    <t>Richard Rodgers, GB/9</t>
  </si>
  <si>
    <t>Jason Campbell, CIN/4 </t>
  </si>
  <si>
    <t>Stepfan Taylor, ARI/4 </t>
  </si>
  <si>
    <t>DeAndre Hopkins, HOU/10 </t>
  </si>
  <si>
    <t>Blaine Gabbert, SF/8 </t>
  </si>
  <si>
    <t>C.J. Anderson, DEN/4 </t>
  </si>
  <si>
    <t>Mike Evans, TB/7 </t>
  </si>
  <si>
    <t>Derek Anderson, CAR/12 </t>
  </si>
  <si>
    <t>Mike Tolbert, CAR/12 </t>
  </si>
  <si>
    <t>Anquan Boldin, SF/8 </t>
  </si>
  <si>
    <t>Charlie Whitehurst, TEN/9 </t>
  </si>
  <si>
    <t>Bernard Pierce, BAL/11 </t>
  </si>
  <si>
    <t>Doug Baldwin, SEA/4 </t>
  </si>
  <si>
    <t>Brock Osweiler, DEN/4 </t>
  </si>
  <si>
    <t>Shonn Greene, TEN/9 </t>
  </si>
  <si>
    <t>Justin Hunter, TEN/9 </t>
  </si>
  <si>
    <t>Dan Orlovsky, DET/9 </t>
  </si>
  <si>
    <t>Lance Dunbar, DAL/11 </t>
  </si>
  <si>
    <t>Sammy Watkins, BUF/9 </t>
  </si>
  <si>
    <t>Matt Hasselbeck, IND/10 </t>
  </si>
  <si>
    <t>Jonathan Stewart, CAR/12 </t>
  </si>
  <si>
    <t>Nate Washington, TEN/9 </t>
  </si>
  <si>
    <t>Tarvaris Jackson, SEA/4 </t>
  </si>
  <si>
    <t>LeGarrette Blount, PIT/12 </t>
  </si>
  <si>
    <t>Odell Beckham Jr., NYG/8 </t>
  </si>
  <si>
    <t>Ryan Mallett, NE/10 </t>
  </si>
  <si>
    <t>Charles Sims, TB/7 </t>
  </si>
  <si>
    <t>Brandin Cooks, NO/6 </t>
  </si>
  <si>
    <t>Kellen Clemens, SD/10 </t>
  </si>
  <si>
    <t>Lorenzo Taliaferro, BAL/11 </t>
  </si>
  <si>
    <t>Riley Cooper, PHI/7 </t>
  </si>
  <si>
    <t>Tyrod Taylor, BAL/11 </t>
  </si>
  <si>
    <t>Jacquizz Rodgers, ATL/9 </t>
  </si>
  <si>
    <t>Rod Streater, OAK/5 </t>
  </si>
  <si>
    <t>Tre Mason, STL/4 </t>
  </si>
  <si>
    <t>Tier 8</t>
  </si>
  <si>
    <t>Knile Davis, KC/6 </t>
  </si>
  <si>
    <t>Marvin Jones, CIN/4 </t>
  </si>
  <si>
    <t>Brandon Bolden, NE/10 </t>
  </si>
  <si>
    <t>Robert Woods, BUF/9 </t>
  </si>
  <si>
    <t>BenJarvus Green-Ellis, CIN/4 </t>
  </si>
  <si>
    <t>Aaron Dobson, NE/10 </t>
  </si>
  <si>
    <t>Marcel Reece, OAK/5 </t>
  </si>
  <si>
    <t>Chris Givens, STL/4 </t>
  </si>
  <si>
    <t>Donald Brown, SD/10 </t>
  </si>
  <si>
    <t>Malcom Floyd, SD/10 </t>
  </si>
  <si>
    <t>Andre Williams, NYG/8 </t>
  </si>
  <si>
    <t>Jordan Matthews, PHI/7 </t>
  </si>
  <si>
    <t>Christine Michael, SEA/4 </t>
  </si>
  <si>
    <t>Markus Wheaton, PIT/12 </t>
  </si>
  <si>
    <t>James Starks, GB/9 </t>
  </si>
  <si>
    <t>Andrew Hawkins, CLE/4 </t>
  </si>
  <si>
    <t>Ronnie Hillman, DEN/4 </t>
  </si>
  <si>
    <t>Jerricho Cotchery, CAR/12 </t>
  </si>
  <si>
    <t>Mark Ingram, NO/6 </t>
  </si>
  <si>
    <t>Marqise Lee, JAC/11 </t>
  </si>
  <si>
    <t>Latavius Murray, OAK/5 </t>
  </si>
  <si>
    <t>Donnie Avery, KC/6 </t>
  </si>
  <si>
    <t>Tier 9</t>
  </si>
  <si>
    <t>Lance Moore, PIT/12 </t>
  </si>
  <si>
    <t>James White, NE/10 </t>
  </si>
  <si>
    <t>Brandon LaFell, NE/10 </t>
  </si>
  <si>
    <t>Jerick McKinnon, MIN/10 </t>
  </si>
  <si>
    <t>Andre Roberts, WAS/10 </t>
  </si>
  <si>
    <t>Bilal Powell, NYJ/11 </t>
  </si>
  <si>
    <t>Denarius Moore, OAK/5 </t>
  </si>
  <si>
    <t>Ka'Deem Carey, CHI/9 </t>
  </si>
  <si>
    <t>Tier 9</t>
  </si>
  <si>
    <t>Jordan Todman, JAC/11 </t>
  </si>
  <si>
    <t>Josh Gordon, CLE/4 </t>
  </si>
  <si>
    <t>Travaris Cadet, NO/6 </t>
  </si>
  <si>
    <t>Ted Ginn Jr., ARI/4 </t>
  </si>
  <si>
    <t>Mike James, TB/7 </t>
  </si>
  <si>
    <t>Allen Robinson, JAC/11 </t>
  </si>
  <si>
    <t>Chris Polk, PHI/7 </t>
  </si>
  <si>
    <t>Steve Johnson, SF/8 </t>
  </si>
  <si>
    <t>Daniel Thomas, MIA/5 </t>
  </si>
  <si>
    <t>Nate Burleson, CLE/4 </t>
  </si>
  <si>
    <t>Denard Robinson, JAC/11 </t>
  </si>
  <si>
    <t>Miles Austin, CLE/4 </t>
  </si>
  <si>
    <t>Bryce Brown, BUF/9 </t>
  </si>
  <si>
    <t>Mike Williams, BUF/9 </t>
  </si>
  <si>
    <t>Marcus Lattimore, SF/8 </t>
  </si>
  <si>
    <t>Jerome Simpson, MIN/10 </t>
  </si>
  <si>
    <t>Isaiah Crowell, CLE/4 </t>
  </si>
  <si>
    <t>Jeremy Kerley, NYJ/11 </t>
  </si>
  <si>
    <t>Jonathan Dwyer, ARI/4 </t>
  </si>
  <si>
    <t>Brandon Gibson, MIA/5 </t>
  </si>
  <si>
    <t>Bobby Rainey, TB/7 </t>
  </si>
  <si>
    <t>Davante Adams, GB/9 </t>
  </si>
  <si>
    <t>Robert Turbin, SEA/4 </t>
  </si>
  <si>
    <t>Greg Little, OAK/5 </t>
  </si>
  <si>
    <t>Benny Cunningham, STL/4 </t>
  </si>
  <si>
    <t>Martavis Bryant, PIT/12 </t>
  </si>
  <si>
    <t>Joseph Randle, DAL/11 </t>
  </si>
  <si>
    <t>Brian Quick, STL/4 </t>
  </si>
  <si>
    <t>Matt Asiata, MIN/10 </t>
  </si>
  <si>
    <t>Eddie Royal, SD/10 </t>
  </si>
  <si>
    <t>Edwin Baker, CLE/4 </t>
  </si>
  <si>
    <t>Junior Hemingway, KC/6 </t>
  </si>
  <si>
    <t>De'Anthony Thomas, KC/6 </t>
  </si>
  <si>
    <t>Ace Sanders, JAC/11 </t>
  </si>
  <si>
    <t>Theo Riddick, DET/9 </t>
  </si>
  <si>
    <t>Jacoby Jones, BAL/11 </t>
  </si>
  <si>
    <t>Dennis Johnson, HOU/10 </t>
  </si>
  <si>
    <t>Mohamed Sanu, CIN/4 </t>
  </si>
  <si>
    <t>Lache Seastrunk, WAS/10 </t>
  </si>
  <si>
    <t>Paul Richardson, SEA/4 </t>
  </si>
  <si>
    <t>Kenjon Barner, CAR/12 </t>
  </si>
  <si>
    <t>Cole Beasley, DAL/11 </t>
  </si>
  <si>
    <t>Peyton Hillis, NYG/8 </t>
  </si>
  <si>
    <t>Marquess Wilson, CHI/9 </t>
  </si>
  <si>
    <t>Storm Johnson, JAC/11 </t>
  </si>
  <si>
    <t>Kenbrell Thompkins, NE/10 </t>
  </si>
  <si>
    <t>Dri Archer, PIT/12 </t>
  </si>
  <si>
    <t>Jason Avant, CAR/12 </t>
  </si>
  <si>
    <t>2014 Preseason Overall Rankings</t>
  </si>
  <si>
    <t>published on August 11th</t>
  </si>
  <si>
    <t>Rank</t>
  </si>
  <si>
    <t>Player (team/bye)</t>
  </si>
  <si>
    <t>Pos</t>
  </si>
  <si>
    <t>ECR™</t>
  </si>
  <si>
    <t>ADP</t>
  </si>
  <si>
    <t>Rank</t>
  </si>
  <si>
    <t>Adrian Peterson, MIN/10 </t>
  </si>
  <si>
    <t>RB1</t>
  </si>
  <si>
    <t>Jamaal Charles, KC/6 </t>
  </si>
  <si>
    <t>RB2</t>
  </si>
  <si>
    <t>Matt Forte, CHI/9 </t>
  </si>
  <si>
    <t>RB3</t>
  </si>
  <si>
    <t>LeSean McCoy, PHI/7 </t>
  </si>
  <si>
    <t>RB4</t>
  </si>
  <si>
    <t>Eddie Lacy, GB/9 </t>
  </si>
  <si>
    <t>RB5</t>
  </si>
  <si>
    <t>Calvin Johnson, DET/9 </t>
  </si>
  <si>
    <t>WR1</t>
  </si>
  <si>
    <t>DeMarco Murray, DAL/11 </t>
  </si>
  <si>
    <t>RB6</t>
  </si>
  <si>
    <t>Ryan Mathews, SD/10 </t>
  </si>
  <si>
    <t>RB7</t>
  </si>
  <si>
    <t>Jimmy Graham, NO/6 </t>
  </si>
  <si>
    <t>TE1</t>
  </si>
  <si>
    <t>Demaryius Thomas, DEN/4 </t>
  </si>
  <si>
    <t>WR2</t>
  </si>
  <si>
    <t>Zac Stacy, STL/4 </t>
  </si>
  <si>
    <t>RB8</t>
  </si>
  <si>
    <t>Julio Jones, ATL/9 </t>
  </si>
  <si>
    <t>WR3</t>
  </si>
  <si>
    <t>Doug Martin, TB/7 </t>
  </si>
  <si>
    <t>RB9</t>
  </si>
  <si>
    <t>Dez Bryant, DAL/11 </t>
  </si>
  <si>
    <t>WR4</t>
  </si>
  <si>
    <t>Le'Veon Bell, PIT/12 </t>
  </si>
  <si>
    <t>RB10</t>
  </si>
  <si>
    <t>Marshawn Lynch, SEA/4 </t>
  </si>
  <si>
    <t>RB11</t>
  </si>
  <si>
    <t>Brandon Marshall, CHI/9 </t>
  </si>
  <si>
    <t>WR5</t>
  </si>
  <si>
    <t>Aaron Rodgers, GB/9 </t>
  </si>
  <si>
    <t>QB1</t>
  </si>
  <si>
    <t>Alshon Jeffery, CHI/9 </t>
  </si>
  <si>
    <t>WR6</t>
  </si>
  <si>
    <t>Alfred Morris, WAS/10 </t>
  </si>
  <si>
    <t>RB12</t>
  </si>
  <si>
    <t>Antonio Brown, PIT/12 </t>
  </si>
  <si>
    <t>WR7</t>
  </si>
  <si>
    <t>Drew Brees, NO/6 </t>
  </si>
  <si>
    <t>QB2</t>
  </si>
  <si>
    <t>C.J. Spiller, BUF/9 </t>
  </si>
  <si>
    <t>RB13</t>
  </si>
  <si>
    <t>Andre Ellington, ARI/4 </t>
  </si>
  <si>
    <t>RB14</t>
  </si>
  <si>
    <t>Jordy Nelson, GB/9 </t>
  </si>
  <si>
    <t>WR8</t>
  </si>
  <si>
    <t>Randall Cobb, GB/9 </t>
  </si>
  <si>
    <t>WR9</t>
  </si>
  <si>
    <t>Peyton Manning, DEN/4 </t>
  </si>
  <si>
    <t>QB3</t>
  </si>
  <si>
    <t>A.J. Green, CIN/4 </t>
  </si>
  <si>
    <t>WR10</t>
  </si>
  <si>
    <t>Chris Johnson, NYJ/11 </t>
  </si>
  <si>
    <t>RB15</t>
  </si>
  <si>
    <t>Giovani Bernard, CIN/4 </t>
  </si>
  <si>
    <t>RB16</t>
  </si>
  <si>
    <t>Reggie Bush, DET/9 </t>
  </si>
  <si>
    <t>RB17</t>
  </si>
  <si>
    <t>Keenan Allen, SD/10 </t>
  </si>
  <si>
    <t>WR11</t>
  </si>
  <si>
    <t>Rashad Jennings, NYG/8 </t>
  </si>
  <si>
    <t>RB18</t>
  </si>
  <si>
    <t>Victor Cruz, NYG/8 </t>
  </si>
  <si>
    <t>WR12</t>
  </si>
  <si>
    <t>Arian Foster, HOU/10 </t>
  </si>
  <si>
    <t>RB19</t>
  </si>
  <si>
    <t>Andrew Luck, IND/10 </t>
  </si>
  <si>
    <t>QB4</t>
  </si>
  <si>
    <t>Greg Olsen, CAR/12 </t>
  </si>
  <si>
    <t>TE2</t>
  </si>
  <si>
    <t>Pierre Garcon, WAS/10 </t>
  </si>
  <si>
    <t>WR13</t>
  </si>
  <si>
    <t>Julius Thomas, DEN/4 </t>
  </si>
  <si>
    <t>TE3</t>
  </si>
  <si>
    <t>Shane Vereen, NE/10 </t>
  </si>
  <si>
    <t>RB20</t>
  </si>
  <si>
    <t>Kendall Wright, TEN/9 </t>
  </si>
  <si>
    <t>WR14</t>
  </si>
  <si>
    <t>Cam Newton, CAR/12 </t>
  </si>
  <si>
    <t>QB5</t>
  </si>
  <si>
    <t>Vincent Jackson, TB/7 </t>
  </si>
  <si>
    <t>WR15</t>
  </si>
  <si>
    <t>Michael Crabtree, SF/8 </t>
  </si>
  <si>
    <t>WR16</t>
  </si>
  <si>
    <t>Michael Floyd, ARI/4 </t>
  </si>
  <si>
    <t>WR17</t>
  </si>
  <si>
    <t>DeSean Jackson, WAS/10 </t>
  </si>
  <si>
    <t>WR18</t>
  </si>
  <si>
    <t>Andre Johnson, HOU/10 </t>
  </si>
  <si>
    <t>WR19</t>
  </si>
  <si>
    <t>Tom Brady, NE/10 </t>
  </si>
  <si>
    <t>QB6</t>
  </si>
  <si>
    <t>Reggie Wayne, IND/10 </t>
  </si>
  <si>
    <t>WR20</t>
  </si>
  <si>
    <t>Joique Bell, DET/9 </t>
  </si>
  <si>
    <t>RB21</t>
  </si>
  <si>
    <t>Montee Ball, DEN/4 </t>
  </si>
  <si>
    <t>RB22</t>
  </si>
  <si>
    <t>Kyle Rudolph, MIN/10 </t>
  </si>
  <si>
    <t>TE4</t>
  </si>
  <si>
    <t>Matt Ryan, ATL/9 </t>
  </si>
  <si>
    <t>QB7</t>
  </si>
  <si>
    <t>Mike Wallace, MIA/5 </t>
  </si>
  <si>
    <t>WR21</t>
  </si>
  <si>
    <t>Lamar Miller, MIA/5 </t>
  </si>
  <si>
    <t>RB23</t>
  </si>
  <si>
    <t>Matthew Stafford, DET/9 </t>
  </si>
  <si>
    <t>QB8</t>
  </si>
  <si>
    <t>Ty Hilton, IND/10 </t>
  </si>
  <si>
    <t>WR22</t>
  </si>
  <si>
    <t>Roddy White, ATL/9 </t>
  </si>
  <si>
    <t>WR23</t>
  </si>
  <si>
    <t>Bishop Sankey, TEN/9 </t>
  </si>
  <si>
    <t>RB24</t>
  </si>
  <si>
    <t>Cordarrelle Patterson, MIN/10 </t>
  </si>
  <si>
    <t>WR24</t>
  </si>
  <si>
    <t>Robert Griffin III, WAS/10 </t>
  </si>
  <si>
    <t>QB9</t>
  </si>
  <si>
    <t>Larry Fitzgerald, ARI/4 </t>
  </si>
  <si>
    <t>WR25</t>
  </si>
  <si>
    <t>Torrey Smith, BAL/11 </t>
  </si>
  <si>
    <t>WR26</t>
  </si>
  <si>
    <t>Toby Gerhart, JAC/11 </t>
  </si>
  <si>
    <t>RB25</t>
  </si>
  <si>
    <t>Julian Edelman, NE/10 </t>
  </si>
  <si>
    <t>WR27</t>
  </si>
  <si>
    <t>Danny Woodhead, SD/10 </t>
  </si>
  <si>
    <t>RB26</t>
  </si>
  <si>
    <t>Percy Harvin, SEA/4 </t>
  </si>
  <si>
    <t>WR28</t>
  </si>
  <si>
    <t>Jason Witten, DAL/11 </t>
  </si>
  <si>
    <t>TE5</t>
  </si>
  <si>
    <t>Pierre Thomas, NO/6 </t>
  </si>
  <si>
    <t>RB27</t>
  </si>
  <si>
    <t>Brian Hartline, MIA/5 </t>
  </si>
  <si>
    <t>WR29</t>
  </si>
  <si>
    <t>Philip Rivers, SD/10 </t>
  </si>
  <si>
    <t>QB10</t>
  </si>
  <si>
    <t>Ray Rice, BAL/11 </t>
  </si>
  <si>
    <t>RB28</t>
  </si>
  <si>
    <t>Maurice Jones-Drew, OAK/5 </t>
  </si>
  <si>
    <t>RB29</t>
  </si>
  <si>
    <t>Dennis Pitta, BAL/11 </t>
  </si>
  <si>
    <t>TE6</t>
  </si>
  <si>
    <t>Wes Welker, DEN/4 </t>
  </si>
  <si>
    <t>WR30</t>
  </si>
  <si>
    <t>Ben Tate, CLE/4 </t>
  </si>
  <si>
    <t>RB30</t>
  </si>
  <si>
    <t>Kenny Stills, NO/6 </t>
  </si>
  <si>
    <t>WR31</t>
  </si>
  <si>
    <t>Frank Gore, SF/8 </t>
  </si>
  <si>
    <t>RB31</t>
  </si>
  <si>
    <t>Steven Jackson, ATL/9 </t>
  </si>
  <si>
    <t>RB32</t>
  </si>
  <si>
    <t>Jeremy Maclin, PHI/7 </t>
  </si>
  <si>
    <t>WR32</t>
  </si>
  <si>
    <t>Antonio Gates, SD/10 </t>
  </si>
  <si>
    <t>TE7</t>
  </si>
  <si>
    <t>Tony Romo, DAL/11 </t>
  </si>
  <si>
    <t>QB11</t>
  </si>
  <si>
    <t>Fred Jackson, BUF/9 </t>
  </si>
  <si>
    <t>RB33</t>
  </si>
  <si>
    <t>Darren Sproles, PHI/7 </t>
  </si>
  <si>
    <t>RB34</t>
  </si>
  <si>
    <t>Charles Clay, MIA/5 </t>
  </si>
  <si>
    <t>TE8</t>
  </si>
  <si>
    <t>Nick Foles, PHI/7 </t>
  </si>
  <si>
    <t>QB12</t>
  </si>
  <si>
    <t>Terrance Williams, DAL/11 </t>
  </si>
  <si>
    <t>WR33</t>
  </si>
  <si>
    <t>Jordan Reed, WAS/10 </t>
  </si>
  <si>
    <t>TE9</t>
  </si>
  <si>
    <t>DeAngelo Williams, CAR/12 </t>
  </si>
  <si>
    <t>RB35</t>
  </si>
  <si>
    <t>Khiry Robinson, NO/6 </t>
  </si>
  <si>
    <t>RB36</t>
  </si>
  <si>
    <t>Rob Gronkowski, NE/10 </t>
  </si>
  <si>
    <t>TE10</t>
  </si>
  <si>
    <t>Golden Tate, DET/9 </t>
  </si>
  <si>
    <t>WR34</t>
  </si>
  <si>
    <t>Stevan Ridley, NE/10 </t>
  </si>
  <si>
    <t>RB37</t>
  </si>
  <si>
    <t>Jordan Cameron, CLE/4 </t>
  </si>
  <si>
    <t>TE11</t>
  </si>
  <si>
    <t>Eric Decker, NYJ/11 </t>
  </si>
  <si>
    <t>WR35</t>
  </si>
  <si>
    <t>Danny Amendola, NE/10 </t>
  </si>
  <si>
    <t>WR36</t>
  </si>
  <si>
    <t>Vernon Davis, SF/8 </t>
  </si>
  <si>
    <t>TE12</t>
  </si>
  <si>
    <t>Rueben Randle, NYG/8 </t>
  </si>
  <si>
    <t>WR37</t>
  </si>
  <si>
    <t>Jay Cutler, CHI/9 </t>
  </si>
  <si>
    <t>QB13</t>
  </si>
  <si>
    <t>Emmanuel Sanders, DEN/4 </t>
  </si>
  <si>
    <t>WR38</t>
  </si>
  <si>
    <t>Christopher Ivory, NYJ/11 </t>
  </si>
  <si>
    <t>RB38</t>
  </si>
  <si>
    <t>Tavon Austin, STL/4 </t>
  </si>
  <si>
    <t>WR39</t>
  </si>
  <si>
    <t>Dwayne Bowe, KC/6 </t>
  </si>
  <si>
    <t>WR40</t>
  </si>
  <si>
    <t>Dexter McCluster, TEN/9 </t>
  </si>
  <si>
    <t>WR41</t>
  </si>
  <si>
    <t>Greg Jennings, MIN/10 </t>
  </si>
  <si>
    <t>WR42</t>
  </si>
  <si>
    <t>Hakeem Nicks, IND/10 </t>
  </si>
  <si>
    <t>WR43</t>
  </si>
  <si>
    <t>James Jones, OAK/5 </t>
  </si>
  <si>
    <t>WR44</t>
  </si>
  <si>
    <t>Kenny Britt, STL/4 </t>
  </si>
  <si>
    <t>WR45</t>
  </si>
  <si>
    <t>Colin Kaepernick, SF/8 </t>
  </si>
  <si>
    <t>QB14</t>
  </si>
  <si>
    <t>Carlos Hyde, SF/8 </t>
  </si>
  <si>
    <t>RB39</t>
  </si>
  <si>
    <t>Cecil Shorts, JAC/11 </t>
  </si>
  <si>
    <t>WR46</t>
  </si>
  <si>
    <t>Darren McFadden, OAK/5 </t>
  </si>
  <si>
    <t>RB40</t>
  </si>
  <si>
    <t>Jarrett Boykin, GB/9 </t>
  </si>
  <si>
    <t>WR47</t>
  </si>
  <si>
    <t>Steve Smith, BAL/11 </t>
  </si>
  <si>
    <t>WR48</t>
  </si>
  <si>
    <t>Kelvin Benjamin, CAR/12 </t>
  </si>
  <si>
    <t>WR49</t>
  </si>
  <si>
    <t>Marques Colston, NO/6 </t>
  </si>
  <si>
    <t>WR50</t>
  </si>
  <si>
    <t>Trent Richardson, IND/10 </t>
  </si>
  <si>
    <t>RB41</t>
  </si>
  <si>
    <t>Russell Wilson, SEA/4 </t>
  </si>
  <si>
    <t>QB15</t>
  </si>
  <si>
    <t>Harry Douglas, ATL/9 </t>
  </si>
  <si>
    <t>WR51</t>
  </si>
  <si>
    <t>Dwayne Allen, IND/10 </t>
  </si>
  <si>
    <t>TE13</t>
  </si>
  <si>
    <t>DeAndre Hopkins, HOU/10 </t>
  </si>
  <si>
    <t>WR52</t>
  </si>
  <si>
    <t>Jeremy Hill, CIN/4 </t>
  </si>
  <si>
    <t>RB42</t>
  </si>
  <si>
    <t>Devonta Freeman, ATL/9 </t>
  </si>
  <si>
    <t>RB43</t>
  </si>
  <si>
    <t>Eli Manning, NYG/8 </t>
  </si>
  <si>
    <t>QB16</t>
  </si>
  <si>
    <t>Mike Evans, TB/7 </t>
  </si>
  <si>
    <t>WR53</t>
  </si>
  <si>
    <t>Terrance West, CLE/4 </t>
  </si>
  <si>
    <t>RB44</t>
  </si>
  <si>
    <t>Anquan Boldin, SF/8 </t>
  </si>
  <si>
    <t>WR54</t>
  </si>
  <si>
    <t>Ben Roethlisberger, PIT/12 </t>
  </si>
  <si>
    <t>QB17</t>
  </si>
  <si>
    <t>Ahmad Bradshaw, IND/10 </t>
  </si>
  <si>
    <t>RB45</t>
  </si>
  <si>
    <t>Doug Baldwin, SEA/4 </t>
  </si>
  <si>
    <t>WR55</t>
  </si>
  <si>
    <t>Zach Ertz, PHI/7 </t>
  </si>
  <si>
    <t>TE14</t>
  </si>
  <si>
    <t>Justin Hunter, TEN/9 </t>
  </si>
  <si>
    <t>WR56</t>
  </si>
  <si>
    <t>Sammy Watkins, BUF/9 </t>
  </si>
  <si>
    <t>WR57</t>
  </si>
  <si>
    <t>Andre Brown, HOU/10 </t>
  </si>
  <si>
    <t>RB46</t>
  </si>
  <si>
    <t>Ladarius Green, SD/10 </t>
  </si>
  <si>
    <t>TE15</t>
  </si>
  <si>
    <t>Nate Washington, TEN/9 </t>
  </si>
  <si>
    <t>WR58</t>
  </si>
  <si>
    <t>Knowshon Moreno, MIA/5 </t>
  </si>
  <si>
    <t>RB47</t>
  </si>
  <si>
    <t>Odell Beckham Jr., NYG/8 </t>
  </si>
  <si>
    <t>WR59</t>
  </si>
  <si>
    <t>Brandin Cooks, NO/6 </t>
  </si>
  <si>
    <t>WR60</t>
  </si>
  <si>
    <t>Martellus Bennett, CHI/9 </t>
  </si>
  <si>
    <t>TE16</t>
  </si>
  <si>
    <t>Riley Cooper, PHI/7 </t>
  </si>
  <si>
    <t>WR61</t>
  </si>
  <si>
    <t>Heath Miller, PIT/12 </t>
  </si>
  <si>
    <t>TE17</t>
  </si>
  <si>
    <t>Roy Helu, WAS/10 </t>
  </si>
  <si>
    <t>RB48</t>
  </si>
  <si>
    <t>Rod Streater, OAK/5 </t>
  </si>
  <si>
    <t>WR62</t>
  </si>
  <si>
    <t>Delanie Walker, TEN/9 </t>
  </si>
  <si>
    <t>TE18</t>
  </si>
  <si>
    <t>Marvin Jones, CIN/4 </t>
  </si>
  <si>
    <t>WR63</t>
  </si>
  <si>
    <t>Stepfan Taylor, ARI/4 </t>
  </si>
  <si>
    <t>RB49</t>
  </si>
  <si>
    <t>C.J. Anderson, DEN/4 </t>
  </si>
  <si>
    <t>RB50</t>
  </si>
  <si>
    <t>Austin Seferian-Jenkins, TB/7 </t>
  </si>
  <si>
    <t>TE19</t>
  </si>
  <si>
    <t>Mike Tolbert, CAR/12 </t>
  </si>
  <si>
    <t>RB51</t>
  </si>
  <si>
    <t>Bernard Pierce, BAL/11 </t>
  </si>
  <si>
    <t>RB52</t>
  </si>
  <si>
    <t>Tyler Eifert, CIN/4 </t>
  </si>
  <si>
    <t>TE20</t>
  </si>
  <si>
    <t>Shonn Greene, TEN/9 </t>
  </si>
  <si>
    <t>RB53</t>
  </si>
  <si>
    <t>Jared Cook, STL/4 </t>
  </si>
  <si>
    <t>TE21</t>
  </si>
  <si>
    <t>Robert Woods, BUF/9 </t>
  </si>
  <si>
    <t>WR64</t>
  </si>
  <si>
    <t>Lance Dunbar, DAL/11 </t>
  </si>
  <si>
    <t>RB54</t>
  </si>
  <si>
    <t>Aaron Dobson, NE/10 </t>
  </si>
  <si>
    <t>WR65</t>
  </si>
  <si>
    <t>Levine Toilolo, ATL/9 </t>
  </si>
  <si>
    <t>TE22</t>
  </si>
  <si>
    <t>Jonathan Stewart, CAR/12 </t>
  </si>
  <si>
    <t>RB55</t>
  </si>
  <si>
    <t>Chris Givens, STL/4 </t>
  </si>
  <si>
    <t>WR66</t>
  </si>
  <si>
    <t>LeGarrette Blount, PIT/12 </t>
  </si>
  <si>
    <t>RB56</t>
  </si>
  <si>
    <t>Malcom Floyd, SD/10 </t>
  </si>
  <si>
    <t>WR67</t>
  </si>
  <si>
    <t>Jace Amaro, NYJ/11 </t>
  </si>
  <si>
    <t>TE23</t>
  </si>
  <si>
    <t>Charles Sims, TB/7 </t>
  </si>
  <si>
    <t>RB57</t>
  </si>
  <si>
    <t>Scott Chandler, BUF/9 </t>
  </si>
  <si>
    <t>TE24</t>
  </si>
  <si>
    <t>Lorenzo Taliaferro, BAL/11 </t>
  </si>
  <si>
    <t>RB58</t>
  </si>
  <si>
    <t>Jacquizz Rodgers, ATL/9 </t>
  </si>
  <si>
    <t>RB59</t>
  </si>
  <si>
    <t>Tre Mason, STL/4 </t>
  </si>
  <si>
    <t>RB60</t>
  </si>
  <si>
    <t>Ryan Tannehill, MIA/5 </t>
  </si>
  <si>
    <t>QB18</t>
  </si>
  <si>
    <t>Knile Davis, KC/6 </t>
  </si>
  <si>
    <t>RB61</t>
  </si>
  <si>
    <t>Jordan Matthews, PHI/7 </t>
  </si>
  <si>
    <t>WR68</t>
  </si>
  <si>
    <t>Brandon Bolden, NE/10 </t>
  </si>
  <si>
    <t>RB62</t>
  </si>
  <si>
    <t>Marcedes Lewis, JAC/11 </t>
  </si>
  <si>
    <t>TE25</t>
  </si>
  <si>
    <t>BenJarvus Green-Ellis, CIN/4 </t>
  </si>
  <si>
    <t>RB63</t>
  </si>
  <si>
    <t>Marcel Reece, OAK/5 </t>
  </si>
  <si>
    <t>RB64</t>
  </si>
  <si>
    <t>Donald Brown, SD/10 </t>
  </si>
  <si>
    <t>RB65</t>
  </si>
  <si>
    <t>Jake Locker, TEN/9 </t>
  </si>
  <si>
    <t>QB19</t>
  </si>
  <si>
    <t>Adrien Robinson, NYG/8 </t>
  </si>
  <si>
    <t>TE26</t>
  </si>
  <si>
    <t>Andre Williams, NYG/8 </t>
  </si>
  <si>
    <t>RB66</t>
  </si>
  <si>
    <t>Christine Michael, SEA/4 </t>
  </si>
  <si>
    <t>RB67</t>
  </si>
  <si>
    <t>Markus Wheaton, PIT/12 </t>
  </si>
  <si>
    <t>WR69</t>
  </si>
  <si>
    <t>James Starks, GB/9 </t>
  </si>
  <si>
    <t>RB68</t>
  </si>
  <si>
    <t>Garrett Graham, HOU/10 </t>
  </si>
  <si>
    <t>TE27</t>
  </si>
  <si>
    <t>Andrew Hawkins, CLE/4 </t>
  </si>
  <si>
    <t>WR70</t>
  </si>
  <si>
    <t>Ronnie Hillman, DEN/4 </t>
  </si>
  <si>
    <t>RB69</t>
  </si>
  <si>
    <t>Jerricho Cotchery, CAR/12 </t>
  </si>
  <si>
    <t>WR71</t>
  </si>
  <si>
    <t>Eric Ebron, DET/9 </t>
  </si>
  <si>
    <t>TE28</t>
  </si>
  <si>
    <t>Mark Ingram, NO/6 </t>
  </si>
  <si>
    <t>RB70</t>
  </si>
  <si>
    <t>Brent Celek, PHI/7 </t>
  </si>
  <si>
    <t>TE29</t>
  </si>
  <si>
    <t>Brandon Bostick, GB/9 </t>
  </si>
  <si>
    <t>TE30</t>
  </si>
  <si>
    <t>Zach Miller, SEA/4 </t>
  </si>
  <si>
    <t>TE31</t>
  </si>
  <si>
    <t>Latavius Murray, OAK/5 </t>
  </si>
  <si>
    <t>RB71</t>
  </si>
  <si>
    <t>James White, NE/10 </t>
  </si>
  <si>
    <t>RB72</t>
  </si>
  <si>
    <t>Mychal Rivera, OAK/5 </t>
  </si>
  <si>
    <t>TE32</t>
  </si>
  <si>
    <t>Marqise Lee, JAC/11 </t>
  </si>
  <si>
    <t>WR72</t>
  </si>
  <si>
    <t>Jermaine Gresham, CIN/4 </t>
  </si>
  <si>
    <t>TE33</t>
  </si>
  <si>
    <t>Donnie Avery, KC/6 </t>
  </si>
  <si>
    <t>WR73</t>
  </si>
  <si>
    <t>Jerick McKinnon, MIN/10 </t>
  </si>
  <si>
    <t>RB73</t>
  </si>
  <si>
    <t>Joe Flacco, BAL/11 </t>
  </si>
  <si>
    <t>QB20</t>
  </si>
  <si>
    <t>Travis Kelce, KC/6 </t>
  </si>
  <si>
    <t>TE34</t>
  </si>
  <si>
    <t>ECR™ = Expert Consensus Rankings</t>
  </si>
  <si>
    <t>ADP = Average Draft Position</t>
  </si>
  <si>
    <t>#</t>
  </si>
  <si>
    <t>NAME</t>
  </si>
  <si>
    <t>POS</t>
  </si>
  <si>
    <t>TEAM</t>
  </si>
  <si>
    <t>PASS ATT</t>
  </si>
  <si>
    <t>COMP</t>
  </si>
  <si>
    <t>CMP%</t>
  </si>
  <si>
    <t>PASS YDS</t>
  </si>
  <si>
    <t>PASS TDS</t>
  </si>
  <si>
    <t>INT</t>
  </si>
  <si>
    <t>RUSH ATT</t>
  </si>
  <si>
    <t>RUSH YDS</t>
  </si>
  <si>
    <t>RUSH TDS</t>
  </si>
  <si>
    <t>FL</t>
  </si>
  <si>
    <t>REC</t>
  </si>
  <si>
    <t>REC YDS</t>
  </si>
  <si>
    <t>REC TD</t>
  </si>
  <si>
    <t>STANDARD</t>
  </si>
  <si>
    <t>0.5-PPR</t>
  </si>
  <si>
    <t>1.0-PPR</t>
  </si>
  <si>
    <t>STANDARD $</t>
  </si>
  <si>
    <t>0.5-PPR $</t>
  </si>
  <si>
    <t>1.0-PPR $</t>
  </si>
  <si>
    <t>Jamaal Charles</t>
  </si>
  <si>
    <t>RB</t>
  </si>
  <si>
    <t>KC</t>
  </si>
  <si>
    <t>Aaron Rodgers</t>
  </si>
  <si>
    <t>QB</t>
  </si>
  <si>
    <t>GB</t>
  </si>
  <si>
    <t>Drew Brees</t>
  </si>
  <si>
    <t>QB</t>
  </si>
  <si>
    <t>NO</t>
  </si>
  <si>
    <t>Adrian Peterson</t>
  </si>
  <si>
    <t>RB</t>
  </si>
  <si>
    <t>MIN</t>
  </si>
  <si>
    <t>Peyton Manning</t>
  </si>
  <si>
    <t>QB</t>
  </si>
  <si>
    <t>DEN</t>
  </si>
  <si>
    <t>Andrew Luck</t>
  </si>
  <si>
    <t>QB</t>
  </si>
  <si>
    <t>IND</t>
  </si>
  <si>
    <t>Matt Forte</t>
  </si>
  <si>
    <t>RB</t>
  </si>
  <si>
    <t>CHI</t>
  </si>
  <si>
    <t>Cam Newton</t>
  </si>
  <si>
    <t>QB</t>
  </si>
  <si>
    <t>CAR</t>
  </si>
  <si>
    <t>Calvin Johnson</t>
  </si>
  <si>
    <t>WR</t>
  </si>
  <si>
    <t>DET</t>
  </si>
  <si>
    <t>Tom Brady</t>
  </si>
  <si>
    <t>QB</t>
  </si>
  <si>
    <t>NE</t>
  </si>
  <si>
    <t>Matt Ryan</t>
  </si>
  <si>
    <t>QB</t>
  </si>
  <si>
    <t>ATL</t>
  </si>
  <si>
    <t>Jimmy Graham</t>
  </si>
  <si>
    <t>TE</t>
  </si>
  <si>
    <t>NO</t>
  </si>
  <si>
    <t>Matthew Stafford</t>
  </si>
  <si>
    <t>QB</t>
  </si>
  <si>
    <t>DET</t>
  </si>
  <si>
    <t>Robert Griffin III</t>
  </si>
  <si>
    <t>QB</t>
  </si>
  <si>
    <t>WAS</t>
  </si>
  <si>
    <t>Philip Rivers</t>
  </si>
  <si>
    <t>QB</t>
  </si>
  <si>
    <t>SD</t>
  </si>
  <si>
    <t>Demaryius Thomas</t>
  </si>
  <si>
    <t>WR</t>
  </si>
  <si>
    <t>DEN</t>
  </si>
  <si>
    <t>Julio Jones</t>
  </si>
  <si>
    <t>WR</t>
  </si>
  <si>
    <t>ATL</t>
  </si>
  <si>
    <t>Tony Romo</t>
  </si>
  <si>
    <t>QB</t>
  </si>
  <si>
    <t>DAL</t>
  </si>
  <si>
    <t>Dez Bryant</t>
  </si>
  <si>
    <t>WR</t>
  </si>
  <si>
    <t>DAL</t>
  </si>
  <si>
    <t>LeSean McCoy</t>
  </si>
  <si>
    <t>RB</t>
  </si>
  <si>
    <t>PHI</t>
  </si>
  <si>
    <t>Brandon Marshall</t>
  </si>
  <si>
    <t>WR</t>
  </si>
  <si>
    <t>CHI</t>
  </si>
  <si>
    <t>Eddie Lacy</t>
  </si>
  <si>
    <t>RB</t>
  </si>
  <si>
    <t>GB</t>
  </si>
  <si>
    <t>Nick Foles</t>
  </si>
  <si>
    <t>QB</t>
  </si>
  <si>
    <t>PHI</t>
  </si>
  <si>
    <t>DeMarco Murray</t>
  </si>
  <si>
    <t>RB</t>
  </si>
  <si>
    <t>DAL</t>
  </si>
  <si>
    <t>Antonio Brown</t>
  </si>
  <si>
    <t>WR</t>
  </si>
  <si>
    <t>PIT</t>
  </si>
  <si>
    <t>Jay Cutler</t>
  </si>
  <si>
    <t>QB</t>
  </si>
  <si>
    <t>CHI</t>
  </si>
  <si>
    <t>Alshon Jeffery</t>
  </si>
  <si>
    <t>WR</t>
  </si>
  <si>
    <t>CHI</t>
  </si>
  <si>
    <t>Colin Kaepernick</t>
  </si>
  <si>
    <t>QB</t>
  </si>
  <si>
    <t>SF</t>
  </si>
  <si>
    <t>Russell Wilson</t>
  </si>
  <si>
    <t>QB</t>
  </si>
  <si>
    <t>SEA</t>
  </si>
  <si>
    <t>Eli Manning</t>
  </si>
  <si>
    <t>QB</t>
  </si>
  <si>
    <t>NYG</t>
  </si>
  <si>
    <t>Randall Cobb</t>
  </si>
  <si>
    <t>WR</t>
  </si>
  <si>
    <t>GB</t>
  </si>
  <si>
    <t>Victor Cruz</t>
  </si>
  <si>
    <t>WR</t>
  </si>
  <si>
    <t>NYG</t>
  </si>
  <si>
    <t>Ben Roethlisberger</t>
  </si>
  <si>
    <t>QB</t>
  </si>
  <si>
    <t>PIT</t>
  </si>
  <si>
    <t>Ryan Tannehill</t>
  </si>
  <si>
    <t>QB</t>
  </si>
  <si>
    <t>MIA</t>
  </si>
  <si>
    <t>Le’Veon Bell</t>
  </si>
  <si>
    <t>RB</t>
  </si>
  <si>
    <t>PIT</t>
  </si>
  <si>
    <t>Jordy Nelson</t>
  </si>
  <si>
    <t>WR</t>
  </si>
  <si>
    <t>GB</t>
  </si>
  <si>
    <t>Pierre Garcon</t>
  </si>
  <si>
    <t>WR</t>
  </si>
  <si>
    <t>WAS</t>
  </si>
  <si>
    <t>Kendall Wright</t>
  </si>
  <si>
    <t>WR</t>
  </si>
  <si>
    <t>TEN</t>
  </si>
  <si>
    <t>A.J. Green</t>
  </si>
  <si>
    <t>WR</t>
  </si>
  <si>
    <t>CIN</t>
  </si>
  <si>
    <t>Keenan Allen</t>
  </si>
  <si>
    <t>WR</t>
  </si>
  <si>
    <t>SD</t>
  </si>
  <si>
    <t>Zac Stacy</t>
  </si>
  <si>
    <t>RB</t>
  </si>
  <si>
    <t>STL</t>
  </si>
  <si>
    <t>Ryan Mathews</t>
  </si>
  <si>
    <t>RB</t>
  </si>
  <si>
    <t>SD</t>
  </si>
  <si>
    <t>Doug Martin</t>
  </si>
  <si>
    <t>RB</t>
  </si>
  <si>
    <t>TB</t>
  </si>
  <si>
    <t>Andre Ellington</t>
  </si>
  <si>
    <t>RB</t>
  </si>
  <si>
    <t>ARI</t>
  </si>
  <si>
    <t>Jake Locker</t>
  </si>
  <si>
    <t>QB</t>
  </si>
  <si>
    <t>TEN</t>
  </si>
  <si>
    <t>Greg Olsen</t>
  </si>
  <si>
    <t>TE</t>
  </si>
  <si>
    <t>CAR</t>
  </si>
  <si>
    <t>Andre Johnson</t>
  </si>
  <si>
    <t>WR</t>
  </si>
  <si>
    <t>HOU</t>
  </si>
  <si>
    <t>Joe Flacco</t>
  </si>
  <si>
    <t>QB</t>
  </si>
  <si>
    <t>BAL</t>
  </si>
  <si>
    <t>Michael Floyd</t>
  </si>
  <si>
    <t>WR</t>
  </si>
  <si>
    <t>ARI</t>
  </si>
  <si>
    <t>C.J. Spiller</t>
  </si>
  <si>
    <t>RB</t>
  </si>
  <si>
    <t>BUF</t>
  </si>
  <si>
    <t>Vincent Jackson</t>
  </si>
  <si>
    <t>WR</t>
  </si>
  <si>
    <t>TB</t>
  </si>
  <si>
    <t>Sam Bradford</t>
  </si>
  <si>
    <t>QB</t>
  </si>
  <si>
    <t>STL</t>
  </si>
  <si>
    <t>Shane Vereen</t>
  </si>
  <si>
    <t>RB</t>
  </si>
  <si>
    <t>NE</t>
  </si>
  <si>
    <t>Michael Crabtree</t>
  </si>
  <si>
    <t>WR</t>
  </si>
  <si>
    <t>SF</t>
  </si>
  <si>
    <t>Alex Smith</t>
  </si>
  <si>
    <t>QB</t>
  </si>
  <si>
    <t>KC</t>
  </si>
  <si>
    <t>Marshawn Lynch</t>
  </si>
  <si>
    <t>RB</t>
  </si>
  <si>
    <t>SEA</t>
  </si>
  <si>
    <t>Chris Johnson</t>
  </si>
  <si>
    <t>RB</t>
  </si>
  <si>
    <t>NYJ</t>
  </si>
  <si>
    <t>Giovani Bernard</t>
  </si>
  <si>
    <t>RB</t>
  </si>
  <si>
    <t>CIN</t>
  </si>
  <si>
    <t>Reggie Bush</t>
  </si>
  <si>
    <t>RB</t>
  </si>
  <si>
    <t>DET</t>
  </si>
  <si>
    <t>Julian Edelman</t>
  </si>
  <si>
    <t>WR</t>
  </si>
  <si>
    <t>NE</t>
  </si>
  <si>
    <t>Andy Dalton</t>
  </si>
  <si>
    <t>QB</t>
  </si>
  <si>
    <t>CIN</t>
  </si>
  <si>
    <t>Carson Palmer</t>
  </si>
  <si>
    <t>QB</t>
  </si>
  <si>
    <t>ARI</t>
  </si>
  <si>
    <t>DeSean Jackson</t>
  </si>
  <si>
    <t>WR</t>
  </si>
  <si>
    <t>WAS</t>
  </si>
  <si>
    <t>Roddy White</t>
  </si>
  <si>
    <t>WR</t>
  </si>
  <si>
    <t>ATL</t>
  </si>
  <si>
    <t>Arian Foster</t>
  </si>
  <si>
    <t>RB</t>
  </si>
  <si>
    <t>HOU</t>
  </si>
  <si>
    <t>Mike Wallace</t>
  </si>
  <si>
    <t>WR</t>
  </si>
  <si>
    <t>MIA</t>
  </si>
  <si>
    <t>Reggie Wayne</t>
  </si>
  <si>
    <t>WR</t>
  </si>
  <si>
    <t>IND</t>
  </si>
  <si>
    <t>Alfred Morris</t>
  </si>
  <si>
    <t>RB</t>
  </si>
  <si>
    <t>WAS</t>
  </si>
  <si>
    <t>Julius Thomas</t>
  </si>
  <si>
    <t>TE</t>
  </si>
  <si>
    <t>DEN</t>
  </si>
  <si>
    <t>Kyle Rudolph</t>
  </si>
  <si>
    <t>TE</t>
  </si>
  <si>
    <t>MIN</t>
  </si>
  <si>
    <t>Rashad Jennings</t>
  </si>
  <si>
    <t>RB</t>
  </si>
  <si>
    <t>NYG</t>
  </si>
  <si>
    <t>E.J. Manuel</t>
  </si>
  <si>
    <t>QB</t>
  </si>
  <si>
    <t>BUF</t>
  </si>
  <si>
    <t>T.Y. Hilton</t>
  </si>
  <si>
    <t>WR</t>
  </si>
  <si>
    <t>IND</t>
  </si>
  <si>
    <t>Josh McCown</t>
  </si>
  <si>
    <t>QB</t>
  </si>
  <si>
    <t>TB</t>
  </si>
  <si>
    <t>Jason Witten</t>
  </si>
  <si>
    <t>TE</t>
  </si>
  <si>
    <t>DAL</t>
  </si>
  <si>
    <t>Danny Woodhead</t>
  </si>
  <si>
    <t>RB</t>
  </si>
  <si>
    <t>SD</t>
  </si>
  <si>
    <t>Pierre Thomas</t>
  </si>
  <si>
    <t>RB</t>
  </si>
  <si>
    <t>NO</t>
  </si>
  <si>
    <t>Larry Fitzgerald</t>
  </si>
  <si>
    <t>WR</t>
  </si>
  <si>
    <t>ARI</t>
  </si>
  <si>
    <t>Montee Ball</t>
  </si>
  <si>
    <t>RB</t>
  </si>
  <si>
    <t>DEN</t>
  </si>
  <si>
    <t>Brian Hartline</t>
  </si>
  <si>
    <t>WR</t>
  </si>
  <si>
    <t>MIA</t>
  </si>
  <si>
    <t>Joique Bell</t>
  </si>
  <si>
    <t>RB</t>
  </si>
  <si>
    <t>DET</t>
  </si>
  <si>
    <t>Wes Welker</t>
  </si>
  <si>
    <t>WR</t>
  </si>
  <si>
    <t>DEN</t>
  </si>
  <si>
    <t>Dennis Pitta</t>
  </si>
  <si>
    <t>TE</t>
  </si>
  <si>
    <t>BAL</t>
  </si>
  <si>
    <t>Cordarrelle Patterson</t>
  </si>
  <si>
    <t>WR</t>
  </si>
  <si>
    <t>MIN</t>
  </si>
  <si>
    <t>Percy Harvin</t>
  </si>
  <si>
    <t>WR</t>
  </si>
  <si>
    <t>SEA</t>
  </si>
  <si>
    <t>Jeremy Maclin</t>
  </si>
  <si>
    <t>WR</t>
  </si>
  <si>
    <t>PHI</t>
  </si>
  <si>
    <t>Torrey Smith</t>
  </si>
  <si>
    <t>WR</t>
  </si>
  <si>
    <t>BAL</t>
  </si>
  <si>
    <t>Ryan Fitzpatrick</t>
  </si>
  <si>
    <t>QB</t>
  </si>
  <si>
    <t>HOU</t>
  </si>
  <si>
    <t>Ray Rice</t>
  </si>
  <si>
    <t>RB</t>
  </si>
  <si>
    <t>BAL</t>
  </si>
  <si>
    <t>Terrance Williams</t>
  </si>
  <si>
    <t>WR</t>
  </si>
  <si>
    <t>DAL</t>
  </si>
  <si>
    <t>Antonio Gates</t>
  </si>
  <si>
    <t>TE</t>
  </si>
  <si>
    <t>SD</t>
  </si>
  <si>
    <t>Golden Tate</t>
  </si>
  <si>
    <t>WR</t>
  </si>
  <si>
    <t>DET</t>
  </si>
  <si>
    <t>Emmanuel Sanders</t>
  </si>
  <si>
    <t>WR</t>
  </si>
  <si>
    <t>DEN</t>
  </si>
  <si>
    <t>Eric Decker</t>
  </si>
  <si>
    <t>WR</t>
  </si>
  <si>
    <t>NYJ</t>
  </si>
  <si>
    <t>Darren Sproles</t>
  </si>
  <si>
    <t>RB</t>
  </si>
  <si>
    <t>PHI</t>
  </si>
  <si>
    <t>Charles Clay</t>
  </si>
  <si>
    <t>TE</t>
  </si>
  <si>
    <t>MIA</t>
  </si>
  <si>
    <t>Bishop Sankey</t>
  </si>
  <si>
    <t>RB</t>
  </si>
  <si>
    <t>TEN</t>
  </si>
  <si>
    <t>Lamar Miller</t>
  </si>
  <si>
    <t>RB</t>
  </si>
  <si>
    <t>MIA</t>
  </si>
  <si>
    <t>Jordan Cameron</t>
  </si>
  <si>
    <t>TE</t>
  </si>
  <si>
    <t>CLE</t>
  </si>
  <si>
    <t>Danny Amendola</t>
  </si>
  <si>
    <t>WR</t>
  </si>
  <si>
    <t>NE</t>
  </si>
  <si>
    <t>Kenny Stills</t>
  </si>
  <si>
    <t>WR</t>
  </si>
  <si>
    <t>NO</t>
  </si>
  <si>
    <t>Dwayne Bowe</t>
  </si>
  <si>
    <t>WR</t>
  </si>
  <si>
    <t>KC</t>
  </si>
  <si>
    <t>Toby Gerhart</t>
  </si>
  <si>
    <t>RB</t>
  </si>
  <si>
    <t>JAC</t>
  </si>
  <si>
    <t>Greg Jennings</t>
  </si>
  <si>
    <t>WR</t>
  </si>
  <si>
    <t>MIN</t>
  </si>
  <si>
    <t>Rueben Randle</t>
  </si>
  <si>
    <t>WR</t>
  </si>
  <si>
    <t>NYG</t>
  </si>
  <si>
    <t>Matt Schaub</t>
  </si>
  <si>
    <t>QB</t>
  </si>
  <si>
    <t>OAK</t>
  </si>
  <si>
    <t>Jordan Reed</t>
  </si>
  <si>
    <t>TE</t>
  </si>
  <si>
    <t>WAS</t>
  </si>
  <si>
    <t>Rob Gronkowski</t>
  </si>
  <si>
    <t>TE</t>
  </si>
  <si>
    <t>NE</t>
  </si>
  <si>
    <t>Maurice Jones-Drew</t>
  </si>
  <si>
    <t>RB</t>
  </si>
  <si>
    <t>OAK</t>
  </si>
  <si>
    <t>Tavon Austin</t>
  </si>
  <si>
    <t>WR</t>
  </si>
  <si>
    <t>STL</t>
  </si>
  <si>
    <t>Hakeem Nicks</t>
  </si>
  <si>
    <t>WR</t>
  </si>
  <si>
    <t>IND</t>
  </si>
  <si>
    <t>Cecil Shorts</t>
  </si>
  <si>
    <t>WR</t>
  </si>
  <si>
    <t>JAC</t>
  </si>
  <si>
    <t>James Jones</t>
  </si>
  <si>
    <t>WR</t>
  </si>
  <si>
    <t>OAK</t>
  </si>
  <si>
    <t>Kenny Britt</t>
  </si>
  <si>
    <t>WR</t>
  </si>
  <si>
    <t>STL</t>
  </si>
  <si>
    <t>Steven Jackson</t>
  </si>
  <si>
    <t>RB</t>
  </si>
  <si>
    <t>ATL</t>
  </si>
  <si>
    <t>Fred Jackson</t>
  </si>
  <si>
    <t>RB</t>
  </si>
  <si>
    <t>BUF</t>
  </si>
  <si>
    <t>Heath Miller</t>
  </si>
  <si>
    <t>TE</t>
  </si>
  <si>
    <t>PIT</t>
  </si>
  <si>
    <t>Harry Douglas</t>
  </si>
  <si>
    <t>WR</t>
  </si>
  <si>
    <t>ATL</t>
  </si>
  <si>
    <t>Dexter McCluster</t>
  </si>
  <si>
    <t>RB</t>
  </si>
  <si>
    <t>TEN</t>
  </si>
  <si>
    <t>Martellus Bennett</t>
  </si>
  <si>
    <t>TE</t>
  </si>
  <si>
    <t>CHI</t>
  </si>
  <si>
    <t>Dwayne Allen</t>
  </si>
  <si>
    <t>TE</t>
  </si>
  <si>
    <t>IND</t>
  </si>
  <si>
    <t>Jarrett Boykin</t>
  </si>
  <si>
    <t>WR</t>
  </si>
  <si>
    <t>GB</t>
  </si>
  <si>
    <t>Steve Smith</t>
  </si>
  <si>
    <t>WR</t>
  </si>
  <si>
    <t>BAL</t>
  </si>
  <si>
    <t>Ben Tate</t>
  </si>
  <si>
    <t>RB</t>
  </si>
  <si>
    <t>CLE</t>
  </si>
  <si>
    <t>Marques Colston</t>
  </si>
  <si>
    <t>WR</t>
  </si>
  <si>
    <t>NO</t>
  </si>
  <si>
    <t>Zach Ertz</t>
  </si>
  <si>
    <t>TE</t>
  </si>
  <si>
    <t>PHI</t>
  </si>
  <si>
    <t>Vernon Davis</t>
  </si>
  <si>
    <t>TE</t>
  </si>
  <si>
    <t>SF</t>
  </si>
  <si>
    <t>DeAndre Hopkins</t>
  </si>
  <si>
    <t>WR</t>
  </si>
  <si>
    <t>HOU</t>
  </si>
  <si>
    <t>Delanie Walker</t>
  </si>
  <si>
    <t>TE</t>
  </si>
  <si>
    <t>TEN</t>
  </si>
  <si>
    <t>Kelvin Benjamin</t>
  </si>
  <si>
    <t>WR</t>
  </si>
  <si>
    <t>CAR</t>
  </si>
  <si>
    <t>Michael Vick</t>
  </si>
  <si>
    <t>QB</t>
  </si>
  <si>
    <t>NYJ</t>
  </si>
  <si>
    <t>Frank Gore</t>
  </si>
  <si>
    <t>RB</t>
  </si>
  <si>
    <t>SF</t>
  </si>
  <si>
    <t>Mike Evans</t>
  </si>
  <si>
    <t>WR</t>
  </si>
  <si>
    <t>TB</t>
  </si>
  <si>
    <t>Anquan Boldin</t>
  </si>
  <si>
    <t>WR</t>
  </si>
  <si>
    <t>SF</t>
  </si>
  <si>
    <t>Trent Richardson</t>
  </si>
  <si>
    <t>RB</t>
  </si>
  <si>
    <t>IND</t>
  </si>
  <si>
    <t>Doug Baldwin</t>
  </si>
  <si>
    <t>WR</t>
  </si>
  <si>
    <t>SEA</t>
  </si>
  <si>
    <t>DeAngelo Williams</t>
  </si>
  <si>
    <t>RB</t>
  </si>
  <si>
    <t>CAR</t>
  </si>
  <si>
    <t>Austin Seferian-Jenkins</t>
  </si>
  <si>
    <t>TE</t>
  </si>
  <si>
    <t>TB</t>
  </si>
  <si>
    <t>Ladarius Green</t>
  </si>
  <si>
    <t>TE</t>
  </si>
  <si>
    <t>SD</t>
  </si>
  <si>
    <t>Sammy Watkins</t>
  </si>
  <si>
    <t>WR</t>
  </si>
  <si>
    <t>BUF</t>
  </si>
  <si>
    <t>Nate Washington</t>
  </si>
  <si>
    <t>WR</t>
  </si>
  <si>
    <t>TEN</t>
  </si>
  <si>
    <t>Roy Helu</t>
  </si>
  <si>
    <t>RB</t>
  </si>
  <si>
    <t>WAS</t>
  </si>
  <si>
    <t>Rod Streater</t>
  </si>
  <si>
    <t>WR</t>
  </si>
  <si>
    <t>OAK</t>
  </si>
  <si>
    <t>Tyler Eifert</t>
  </si>
  <si>
    <t>TE</t>
  </si>
  <si>
    <t>CIN</t>
  </si>
  <si>
    <t>Riley Cooper</t>
  </si>
  <si>
    <t>WR</t>
  </si>
  <si>
    <t>PHI</t>
  </si>
  <si>
    <t>Robert Woods</t>
  </si>
  <si>
    <t>WR</t>
  </si>
  <si>
    <t>BUF</t>
  </si>
  <si>
    <t>Marvin Jones</t>
  </si>
  <si>
    <t>WR</t>
  </si>
  <si>
    <t>CIN</t>
  </si>
  <si>
    <t>Devonta Freeman</t>
  </si>
  <si>
    <t>RB</t>
  </si>
  <si>
    <t>ATL</t>
  </si>
  <si>
    <t>Teddy Bridgewater</t>
  </si>
  <si>
    <t>QB</t>
  </si>
  <si>
    <t>MIN</t>
  </si>
  <si>
    <t>Justin Hunter</t>
  </si>
  <si>
    <t>WR</t>
  </si>
  <si>
    <t>TEN</t>
  </si>
  <si>
    <t>Malcom Floyd</t>
  </si>
  <si>
    <t>WR</t>
  </si>
  <si>
    <t>SD</t>
  </si>
  <si>
    <t>Chad Henne</t>
  </si>
  <si>
    <t>QB</t>
  </si>
  <si>
    <t>JAC</t>
  </si>
  <si>
    <t>Darren McFadden</t>
  </si>
  <si>
    <t>RB</t>
  </si>
  <si>
    <t>OAK</t>
  </si>
  <si>
    <t>Aaron Dobson</t>
  </si>
  <si>
    <t>WR</t>
  </si>
  <si>
    <t>NE</t>
  </si>
  <si>
    <t>Brandin Cooks</t>
  </si>
  <si>
    <t>WR</t>
  </si>
  <si>
    <t>NO</t>
  </si>
  <si>
    <t>Odell Beckham Jr.</t>
  </si>
  <si>
    <t>WR</t>
  </si>
  <si>
    <t>NYG</t>
  </si>
  <si>
    <t>Chris Givens</t>
  </si>
  <si>
    <t>WR</t>
  </si>
  <si>
    <t>STL</t>
  </si>
  <si>
    <t>Andrew Hawkins</t>
  </si>
  <si>
    <t>WR</t>
  </si>
  <si>
    <t>CLE</t>
  </si>
  <si>
    <t>Jared Cook</t>
  </si>
  <si>
    <t>TE</t>
  </si>
  <si>
    <t>STL</t>
  </si>
  <si>
    <t>Levine Toilolo</t>
  </si>
  <si>
    <t>TE</t>
  </si>
  <si>
    <t>ATL</t>
  </si>
  <si>
    <t>Khiry Robinson</t>
  </si>
  <si>
    <t>RB</t>
  </si>
  <si>
    <t>NO</t>
  </si>
  <si>
    <t>Knowshon Moreno</t>
  </si>
  <si>
    <t>RB</t>
  </si>
  <si>
    <t>MIA</t>
  </si>
  <si>
    <t>Jordan Matthews</t>
  </si>
  <si>
    <t>WR</t>
  </si>
  <si>
    <t>PHI</t>
  </si>
  <si>
    <t>Markus Wheaton</t>
  </si>
  <si>
    <t>WR</t>
  </si>
  <si>
    <t>PIT</t>
  </si>
  <si>
    <t>Jerricho Cotchery</t>
  </si>
  <si>
    <t>WR</t>
  </si>
  <si>
    <t>CAR</t>
  </si>
  <si>
    <t>Lance Moore</t>
  </si>
  <si>
    <t>WR</t>
  </si>
  <si>
    <t>PIT</t>
  </si>
  <si>
    <t>Terrance West</t>
  </si>
  <si>
    <t>RB</t>
  </si>
  <si>
    <t>CLE</t>
  </si>
  <si>
    <t>Brian Hoyer</t>
  </si>
  <si>
    <t>QB</t>
  </si>
  <si>
    <t>CLE</t>
  </si>
  <si>
    <t>Scott Chandler</t>
  </si>
  <si>
    <t>TE</t>
  </si>
  <si>
    <t>BUF</t>
  </si>
  <si>
    <t>Stevan Ridley</t>
  </si>
  <si>
    <t>RB</t>
  </si>
  <si>
    <t>NE</t>
  </si>
  <si>
    <t>Andre Brown</t>
  </si>
  <si>
    <t>RB</t>
  </si>
  <si>
    <t>HOU</t>
  </si>
  <si>
    <t>Andre Roberts</t>
  </si>
  <si>
    <t>WR</t>
  </si>
  <si>
    <t>WAS</t>
  </si>
  <si>
    <t>Donnie Avery</t>
  </si>
  <si>
    <t>WR</t>
  </si>
  <si>
    <t>KC</t>
  </si>
  <si>
    <t>Marqise Lee</t>
  </si>
  <si>
    <t>WR</t>
  </si>
  <si>
    <t>JAC</t>
  </si>
  <si>
    <t>Jace Amaro</t>
  </si>
  <si>
    <t>TE</t>
  </si>
  <si>
    <t>NYJ</t>
  </si>
  <si>
    <t>Chris Ivory</t>
  </si>
  <si>
    <t>RB</t>
  </si>
  <si>
    <t>NYJ</t>
  </si>
  <si>
    <t>Carlos Hyde</t>
  </si>
  <si>
    <t>RB</t>
  </si>
  <si>
    <t>SF</t>
  </si>
  <si>
    <t>Ahmad Bradshaw</t>
  </si>
  <si>
    <t>RB</t>
  </si>
  <si>
    <t>IND</t>
  </si>
  <si>
    <t>Garrett Graham</t>
  </si>
  <si>
    <t>TE</t>
  </si>
  <si>
    <t>HOU</t>
  </si>
  <si>
    <t>Steve Johnson</t>
  </si>
  <si>
    <t>WR</t>
  </si>
  <si>
    <t>SF</t>
  </si>
  <si>
    <t>Marcedes Lewis</t>
  </si>
  <si>
    <t>TE</t>
  </si>
  <si>
    <t>JAC</t>
  </si>
  <si>
    <t>Nate Burleson</t>
  </si>
  <si>
    <t>WR</t>
  </si>
  <si>
    <t>CLE</t>
  </si>
  <si>
    <t>Jeremy Hill</t>
  </si>
  <si>
    <t>RB</t>
  </si>
  <si>
    <t>CIN</t>
  </si>
  <si>
    <t>Mike Tolbert</t>
  </si>
  <si>
    <t>RB</t>
  </si>
  <si>
    <t>CAR</t>
  </si>
  <si>
    <t>Brandon LaFell</t>
  </si>
  <si>
    <t>WR</t>
  </si>
  <si>
    <t>NE</t>
  </si>
  <si>
    <t>Adrien Robinson</t>
  </si>
  <si>
    <t>TE</t>
  </si>
  <si>
    <t>NYG</t>
  </si>
  <si>
    <t>Denarius Moore</t>
  </si>
  <si>
    <t>WR</t>
  </si>
  <si>
    <t>OAK</t>
  </si>
  <si>
    <t>C.J. Anderson</t>
  </si>
  <si>
    <t>RB</t>
  </si>
  <si>
    <t>DEN</t>
  </si>
  <si>
    <t>Brent Celek</t>
  </si>
  <si>
    <t>TE</t>
  </si>
  <si>
    <t>PHI</t>
  </si>
  <si>
    <t>Mike Williams</t>
  </si>
  <si>
    <t>WR</t>
  </si>
  <si>
    <t>BUF</t>
  </si>
  <si>
    <t>Jeremy Kerley</t>
  </si>
  <si>
    <t>WR</t>
  </si>
  <si>
    <t>NYJ</t>
  </si>
  <si>
    <t>Miles Austin</t>
  </si>
  <si>
    <t>WR</t>
  </si>
  <si>
    <t>CLE</t>
  </si>
  <si>
    <t>Eric Ebron</t>
  </si>
  <si>
    <t>TE</t>
  </si>
  <si>
    <t>DET</t>
  </si>
  <si>
    <t>Allen Robinson</t>
  </si>
  <si>
    <t>WR</t>
  </si>
  <si>
    <t>JAC</t>
  </si>
  <si>
    <t>Ted Ginn Jr.</t>
  </si>
  <si>
    <t>WR</t>
  </si>
  <si>
    <t>ARI</t>
  </si>
  <si>
    <t>Brandon Gibson</t>
  </si>
  <si>
    <t>WR</t>
  </si>
  <si>
    <t>MIA</t>
  </si>
  <si>
    <t>Josh Gordon</t>
  </si>
  <si>
    <t>WR</t>
  </si>
  <si>
    <t>CLE</t>
  </si>
  <si>
    <t>Jacquizz Rodgers</t>
  </si>
  <si>
    <t>RB</t>
  </si>
  <si>
    <t>ATL</t>
  </si>
  <si>
    <t>Geno Smith</t>
  </si>
  <si>
    <t>QB</t>
  </si>
  <si>
    <t>NYJ</t>
  </si>
  <si>
    <t>Jerome Simpson</t>
  </si>
  <si>
    <t>WR</t>
  </si>
  <si>
    <t>MIN</t>
  </si>
  <si>
    <t>Ace Sanders</t>
  </si>
  <si>
    <t>WR</t>
  </si>
  <si>
    <t>JAC</t>
  </si>
  <si>
    <t>Bernard Pierce</t>
  </si>
  <si>
    <t>RB</t>
  </si>
  <si>
    <t>BAL</t>
  </si>
  <si>
    <t>Brandon Bostick</t>
  </si>
  <si>
    <t>TE</t>
  </si>
  <si>
    <t>GB</t>
  </si>
  <si>
    <t>Stepfan Taylor</t>
  </si>
  <si>
    <t>RB</t>
  </si>
  <si>
    <t>ARI</t>
  </si>
  <si>
    <t>Eddie Royal</t>
  </si>
  <si>
    <t>WR</t>
  </si>
  <si>
    <t>SD</t>
  </si>
  <si>
    <t>Zach Miller</t>
  </si>
  <si>
    <t>TE</t>
  </si>
  <si>
    <t>SEA</t>
  </si>
  <si>
    <t>Mychal Rivera</t>
  </si>
  <si>
    <t>TE</t>
  </si>
  <si>
    <t>OAK</t>
  </si>
  <si>
    <t>Marcel Reece</t>
  </si>
  <si>
    <t>RB</t>
  </si>
  <si>
    <t>OAK</t>
  </si>
  <si>
    <t>Charles Sims</t>
  </si>
  <si>
    <t>RB</t>
  </si>
  <si>
    <t>TB</t>
  </si>
  <si>
    <t>Greg Little</t>
  </si>
  <si>
    <t>WR</t>
  </si>
  <si>
    <t>OAK</t>
  </si>
  <si>
    <t>Lance Dunbar</t>
  </si>
  <si>
    <t>RB</t>
  </si>
  <si>
    <t>DAL</t>
  </si>
  <si>
    <t>Jonathan Stewart</t>
  </si>
  <si>
    <t>RB</t>
  </si>
  <si>
    <t>CAR</t>
  </si>
  <si>
    <t>Jermaine Gresham</t>
  </si>
  <si>
    <t>TE</t>
  </si>
  <si>
    <t>CIN</t>
  </si>
  <si>
    <t>Davante Adams</t>
  </si>
  <si>
    <t>WR</t>
  </si>
  <si>
    <t>GB</t>
  </si>
  <si>
    <t>Mohamed Sanu</t>
  </si>
  <si>
    <t>WR</t>
  </si>
  <si>
    <t>CIN</t>
  </si>
  <si>
    <t>Matt Cassel</t>
  </si>
  <si>
    <t>QB</t>
  </si>
  <si>
    <t>MIN</t>
  </si>
  <si>
    <t>Travis Kelce</t>
  </si>
  <si>
    <t>TE</t>
  </si>
  <si>
    <t>KC</t>
  </si>
  <si>
    <t>Shonn Greene</t>
  </si>
  <si>
    <t>RB</t>
  </si>
  <si>
    <t>TEN</t>
  </si>
  <si>
    <t>Cole Beasley</t>
  </si>
  <si>
    <t>WR</t>
  </si>
  <si>
    <t>DAL</t>
  </si>
  <si>
    <t>Brian Quick</t>
  </si>
  <si>
    <t>WR</t>
  </si>
  <si>
    <t>STL</t>
  </si>
  <si>
    <t>Jacoby Jones</t>
  </si>
  <si>
    <t>WR</t>
  </si>
  <si>
    <t>BAL</t>
  </si>
  <si>
    <t>Coby Fleener</t>
  </si>
  <si>
    <t>TE</t>
  </si>
  <si>
    <t>IND</t>
  </si>
  <si>
    <t>Junior Hemingway</t>
  </si>
  <si>
    <t>WR</t>
  </si>
  <si>
    <t>KC</t>
  </si>
  <si>
    <t>Martavis Bryant</t>
  </si>
  <si>
    <t>WR</t>
  </si>
  <si>
    <t>PIT</t>
  </si>
  <si>
    <t>Owen Daniels</t>
  </si>
  <si>
    <t>TE</t>
  </si>
  <si>
    <t>BAL</t>
  </si>
  <si>
    <t>Tre Mason</t>
  </si>
  <si>
    <t>RB</t>
  </si>
  <si>
    <t>STL</t>
  </si>
  <si>
    <t>Travaris Cadet</t>
  </si>
  <si>
    <t>RB</t>
  </si>
  <si>
    <t>NO</t>
  </si>
  <si>
    <t>Jerick McKinnon</t>
  </si>
  <si>
    <t>RB</t>
  </si>
  <si>
    <t>MIN</t>
  </si>
  <si>
    <t>Brandon Bolden</t>
  </si>
  <si>
    <t>RB</t>
  </si>
  <si>
    <t>NE</t>
  </si>
  <si>
    <t>Lorenzo Taliaferro</t>
  </si>
  <si>
    <t>RB</t>
  </si>
  <si>
    <t>BAL</t>
  </si>
  <si>
    <t>Donald Brown</t>
  </si>
  <si>
    <t>RB</t>
  </si>
  <si>
    <t>SD</t>
  </si>
  <si>
    <t>Jason Avant</t>
  </si>
  <si>
    <t>WR</t>
  </si>
  <si>
    <t>CAR</t>
  </si>
  <si>
    <t>Knile Davis</t>
  </si>
  <si>
    <t>RB</t>
  </si>
  <si>
    <t>KC</t>
  </si>
  <si>
    <t>Gavin Escobar</t>
  </si>
  <si>
    <t>TE</t>
  </si>
  <si>
    <t>DAL</t>
  </si>
  <si>
    <t>Bilal Powell</t>
  </si>
  <si>
    <t>RB</t>
  </si>
  <si>
    <t>NYJ</t>
  </si>
  <si>
    <t>Ronnie Hillman</t>
  </si>
  <si>
    <t>RB</t>
  </si>
  <si>
    <t>DEN</t>
  </si>
  <si>
    <t>Marlon Brown</t>
  </si>
  <si>
    <t>WR</t>
  </si>
  <si>
    <t>BAL</t>
  </si>
  <si>
    <t>Darrius Heyward-Bey</t>
  </si>
  <si>
    <t>WR</t>
  </si>
  <si>
    <t>PIT</t>
  </si>
  <si>
    <t>Robert Housler</t>
  </si>
  <si>
    <t>TE</t>
  </si>
  <si>
    <t>ARI</t>
  </si>
  <si>
    <t>Kenbrell Thompkins</t>
  </si>
  <si>
    <t>WR</t>
  </si>
  <si>
    <t>NE</t>
  </si>
  <si>
    <t>LeGarrette Blount</t>
  </si>
  <si>
    <t>RB</t>
  </si>
  <si>
    <t>PIT</t>
  </si>
  <si>
    <t>Marquess Wilson</t>
  </si>
  <si>
    <t>WR</t>
  </si>
  <si>
    <t>CHI</t>
  </si>
  <si>
    <t>Brandon Pettigrew</t>
  </si>
  <si>
    <t>TE</t>
  </si>
  <si>
    <t>DET</t>
  </si>
  <si>
    <t>Jarvis Landry</t>
  </si>
  <si>
    <t>WR</t>
  </si>
  <si>
    <t>MIA</t>
  </si>
  <si>
    <t>Paul Richardson</t>
  </si>
  <si>
    <t>WR</t>
  </si>
  <si>
    <t>SEA</t>
  </si>
  <si>
    <t>James Starks</t>
  </si>
  <si>
    <t>RB</t>
  </si>
  <si>
    <t>GB</t>
  </si>
  <si>
    <t>Jordan Todman</t>
  </si>
  <si>
    <t>RB</t>
  </si>
  <si>
    <t>JAC</t>
  </si>
  <si>
    <t>Ka’Deem Carey</t>
  </si>
  <si>
    <t>RB</t>
  </si>
  <si>
    <t>CHI</t>
  </si>
  <si>
    <t>Jerrel Jernigan</t>
  </si>
  <si>
    <t>WR</t>
  </si>
  <si>
    <t>NYG</t>
  </si>
  <si>
    <t>Anthony Fasano</t>
  </si>
  <si>
    <t>TE</t>
  </si>
  <si>
    <t>KC</t>
  </si>
  <si>
    <t>Devin Street</t>
  </si>
  <si>
    <t>WR</t>
  </si>
  <si>
    <t>DAL</t>
  </si>
  <si>
    <t>James White</t>
  </si>
  <si>
    <t>RB</t>
  </si>
  <si>
    <t>NE</t>
  </si>
  <si>
    <t>Austin Pettis</t>
  </si>
  <si>
    <t>WR</t>
  </si>
  <si>
    <t>STL</t>
  </si>
  <si>
    <t>BenJarvus Green-Ellis</t>
  </si>
  <si>
    <t>RB</t>
  </si>
  <si>
    <t>CIN</t>
  </si>
  <si>
    <t>Tim Wright</t>
  </si>
  <si>
    <t>TE</t>
  </si>
  <si>
    <t>TB</t>
  </si>
  <si>
    <t>Mark Ingram</t>
  </si>
  <si>
    <t>RB</t>
  </si>
  <si>
    <t>NO</t>
  </si>
  <si>
    <t>Latavius Murray</t>
  </si>
  <si>
    <t>RB</t>
  </si>
  <si>
    <t>OAK</t>
  </si>
  <si>
    <t>Blake Bortles</t>
  </si>
  <si>
    <t>QB</t>
  </si>
  <si>
    <t>JAC</t>
  </si>
  <si>
    <t>Andre Williams</t>
  </si>
  <si>
    <t>RB</t>
  </si>
  <si>
    <t>NYG</t>
  </si>
  <si>
    <t>Christine Michael</t>
  </si>
  <si>
    <t>RB</t>
  </si>
  <si>
    <t>SEA</t>
  </si>
  <si>
    <t>C.J. Fiedorowicz</t>
  </si>
  <si>
    <t>TE</t>
  </si>
  <si>
    <t>HOU</t>
  </si>
  <si>
    <t>Sidney Rice</t>
  </si>
  <si>
    <t>WR</t>
  </si>
  <si>
    <t>SEA</t>
  </si>
  <si>
    <t>John Brown</t>
  </si>
  <si>
    <t>WR</t>
  </si>
  <si>
    <t>ARI</t>
  </si>
  <si>
    <t>Robert Meachem</t>
  </si>
  <si>
    <t>WR</t>
  </si>
  <si>
    <t>NO</t>
  </si>
  <si>
    <t>Andrew Quarless</t>
  </si>
  <si>
    <t>TE</t>
  </si>
  <si>
    <t>GB</t>
  </si>
  <si>
    <t>Marquise Goodwin</t>
  </si>
  <si>
    <t>WR</t>
  </si>
  <si>
    <t>BUF</t>
  </si>
  <si>
    <t>Earl Bennett</t>
  </si>
  <si>
    <t>WR</t>
  </si>
  <si>
    <t>CLE</t>
  </si>
  <si>
    <t>Santana Moss</t>
  </si>
  <si>
    <t>WR</t>
  </si>
  <si>
    <t>WAS</t>
  </si>
  <si>
    <t>A.J. Jenkins</t>
  </si>
  <si>
    <t>WR</t>
  </si>
  <si>
    <t>KC</t>
  </si>
  <si>
    <t>Jermaine Kearse</t>
  </si>
  <si>
    <t>WR</t>
  </si>
  <si>
    <t>SEA</t>
  </si>
  <si>
    <t>Andre Holmes</t>
  </si>
  <si>
    <t>WR</t>
  </si>
  <si>
    <t>OAK</t>
  </si>
  <si>
    <t>Stephen Hill</t>
  </si>
  <si>
    <t>WR</t>
  </si>
  <si>
    <t>NYJ</t>
  </si>
  <si>
    <t>Stedman Bailey</t>
  </si>
  <si>
    <t>WR</t>
  </si>
  <si>
    <t>STL</t>
  </si>
  <si>
    <t>Vincent Brown</t>
  </si>
  <si>
    <t>WR</t>
  </si>
  <si>
    <t>SD</t>
  </si>
  <si>
    <t>Mike James</t>
  </si>
  <si>
    <t>RB</t>
  </si>
  <si>
    <t>TB</t>
  </si>
  <si>
    <t>Luke Willson</t>
  </si>
  <si>
    <t>TE</t>
  </si>
  <si>
    <t>SEA</t>
  </si>
  <si>
    <t>Denard Robinson</t>
  </si>
  <si>
    <t>RB</t>
  </si>
  <si>
    <t>JAC</t>
  </si>
  <si>
    <t>Robert Herron</t>
  </si>
  <si>
    <t>WR</t>
  </si>
  <si>
    <t>TB</t>
  </si>
  <si>
    <t>Ryan Griffin</t>
  </si>
  <si>
    <t>TE</t>
  </si>
  <si>
    <t>HOU</t>
  </si>
  <si>
    <t>Kris Durham</t>
  </si>
  <si>
    <t>WR</t>
  </si>
  <si>
    <t>DET</t>
  </si>
  <si>
    <t>Keshawn Martin</t>
  </si>
  <si>
    <t>WR</t>
  </si>
  <si>
    <t>HOU</t>
  </si>
  <si>
    <t>Brandon Lloyd</t>
  </si>
  <si>
    <t>WR</t>
  </si>
  <si>
    <t>SF</t>
  </si>
  <si>
    <t>Chris Owusu</t>
  </si>
  <si>
    <t>WR</t>
  </si>
  <si>
    <t>TB</t>
  </si>
  <si>
    <t>Chris Polk</t>
  </si>
  <si>
    <t>RB</t>
  </si>
  <si>
    <t>PHI</t>
  </si>
  <si>
    <t>Tiquan Underwood</t>
  </si>
  <si>
    <t>WR</t>
  </si>
  <si>
    <t>CAR</t>
  </si>
  <si>
    <t>Daniel Thomas</t>
  </si>
  <si>
    <t>RB</t>
  </si>
  <si>
    <t>MIA</t>
  </si>
  <si>
    <t>Kevin Ogletree</t>
  </si>
  <si>
    <t>WR</t>
  </si>
  <si>
    <t>DET</t>
  </si>
  <si>
    <t>Isaiah Crowell</t>
  </si>
  <si>
    <t>RB</t>
  </si>
  <si>
    <t>CLE</t>
  </si>
  <si>
    <t>Bryce Brown</t>
  </si>
  <si>
    <t>RB</t>
  </si>
  <si>
    <t>BUF</t>
  </si>
  <si>
    <t>Jonathan Dwyer</t>
  </si>
  <si>
    <t>RB</t>
  </si>
  <si>
    <t>ARI</t>
  </si>
  <si>
    <t>Marcus Lattimore</t>
  </si>
  <si>
    <t>RB</t>
  </si>
  <si>
    <t>SF</t>
  </si>
  <si>
    <t>Johnny Manziel</t>
  </si>
  <si>
    <t>QB</t>
  </si>
  <si>
    <t>CLE</t>
  </si>
  <si>
    <t>Kirk Cousins</t>
  </si>
  <si>
    <t>QB</t>
  </si>
  <si>
    <t>WAS</t>
  </si>
  <si>
    <t>Derek Carr</t>
  </si>
  <si>
    <t>QB</t>
  </si>
  <si>
    <t>OAK</t>
  </si>
  <si>
    <t>Mike Glennon</t>
  </si>
  <si>
    <t>QB</t>
  </si>
  <si>
    <t>TB</t>
  </si>
  <si>
    <t>Tom Savage</t>
  </si>
  <si>
    <t>QB</t>
  </si>
  <si>
    <t>HOU</t>
  </si>
  <si>
    <t>Jordan Palmer</t>
  </si>
  <si>
    <t>QB</t>
  </si>
  <si>
    <t>CHI</t>
  </si>
  <si>
    <t>Seattle Seahawks (DST)</t>
  </si>
  <si>
    <t>DST</t>
  </si>
  <si>
    <t>SEA</t>
  </si>
  <si>
    <t>St. Louis Rams (DST)</t>
  </si>
  <si>
    <t>DST</t>
  </si>
  <si>
    <t>STL</t>
  </si>
  <si>
    <t>Denver Broncos (DST)</t>
  </si>
  <si>
    <t>DST</t>
  </si>
  <si>
    <t>DEN</t>
  </si>
  <si>
    <t>Arizona Cardinals (DST)</t>
  </si>
  <si>
    <t>DST</t>
  </si>
  <si>
    <t>ARI</t>
  </si>
  <si>
    <t>Cincinnati Bengals (DST)</t>
  </si>
  <si>
    <t>DST</t>
  </si>
  <si>
    <t>CIN</t>
  </si>
  <si>
    <t>San Francisco 49ers (DST)</t>
  </si>
  <si>
    <t>DST</t>
  </si>
  <si>
    <t>SF</t>
  </si>
  <si>
    <t>New England Patriots (DST)</t>
  </si>
  <si>
    <t>DST</t>
  </si>
  <si>
    <t>NE</t>
  </si>
  <si>
    <t>Chicago Bears (DST)</t>
  </si>
  <si>
    <t>DST</t>
  </si>
  <si>
    <t>CHI</t>
  </si>
  <si>
    <t>Stephen Gostkowski</t>
  </si>
  <si>
    <t>K</t>
  </si>
  <si>
    <t>NE</t>
  </si>
  <si>
    <t>Phil Dawson</t>
  </si>
  <si>
    <t>K</t>
  </si>
  <si>
    <t>SF</t>
  </si>
  <si>
    <t>Green Bay Packers (DST)</t>
  </si>
  <si>
    <t>DST</t>
  </si>
  <si>
    <t>GB</t>
  </si>
  <si>
    <t>Justin Tucker</t>
  </si>
  <si>
    <t>K</t>
  </si>
  <si>
    <t>BAL</t>
  </si>
  <si>
    <t>Matt Prater</t>
  </si>
  <si>
    <t>K</t>
  </si>
  <si>
    <t>DEN</t>
  </si>
  <si>
    <t>Mason Crosby</t>
  </si>
  <si>
    <t>K</t>
  </si>
  <si>
    <t>GB</t>
  </si>
  <si>
    <t>Steven Hauschka</t>
  </si>
  <si>
    <t>K</t>
  </si>
  <si>
    <t>SEA</t>
  </si>
  <si>
    <t>Adam Vinatieri</t>
  </si>
  <si>
    <t>K</t>
  </si>
  <si>
    <t>IND</t>
  </si>
  <si>
    <t>Shayne Graham</t>
  </si>
  <si>
    <t>K</t>
  </si>
  <si>
    <t>NO</t>
  </si>
  <si>
    <t>Dan Bailey</t>
  </si>
  <si>
    <t>K</t>
  </si>
  <si>
    <t>DAL</t>
  </si>
  <si>
    <t>Nick Novak</t>
  </si>
  <si>
    <t>K</t>
  </si>
  <si>
    <t>SD</t>
  </si>
  <si>
    <t>Buffalo Bills (DST)</t>
  </si>
  <si>
    <t>DST</t>
  </si>
  <si>
    <t>BUF</t>
  </si>
  <si>
    <t>Carolina Panthers (DST)</t>
  </si>
  <si>
    <t>DST</t>
  </si>
  <si>
    <t>CAR</t>
  </si>
  <si>
    <t>Kansas City Chiefs (DST)</t>
  </si>
  <si>
    <t>DST</t>
  </si>
  <si>
    <t>KC</t>
  </si>
  <si>
    <t>Matt Bryant</t>
  </si>
  <si>
    <t>K</t>
  </si>
  <si>
    <t>ATL</t>
  </si>
  <si>
    <t>Robbie Gould</t>
  </si>
  <si>
    <t>K</t>
  </si>
  <si>
    <t>CHI</t>
  </si>
  <si>
    <t>FantasyPros.com </t>
  </si>
  <si>
    <t> </t>
  </si>
  <si>
    <t>2014 Preseason - Overall Rankings </t>
  </si>
  <si>
    <t> </t>
  </si>
  <si>
    <t>Expert Consensus Rankings (ECR) </t>
  </si>
  <si>
    <t> </t>
  </si>
  <si>
    <t> Rank </t>
  </si>
  <si>
    <t> Player Name </t>
  </si>
  <si>
    <t>Position </t>
  </si>
  <si>
    <t>Team </t>
  </si>
  <si>
    <t> Bye Week </t>
  </si>
  <si>
    <t>Best Rank </t>
  </si>
  <si>
    <t> Worst Rank </t>
  </si>
  <si>
    <t> Ave Rank </t>
  </si>
  <si>
    <t> Std Dev </t>
  </si>
  <si>
    <t>ADP </t>
  </si>
  <si>
    <t>Jamaal Charles</t>
  </si>
  <si>
    <t>RB</t>
  </si>
  <si>
    <t>KC</t>
  </si>
  <si>
    <t>LeSean McCoy</t>
  </si>
  <si>
    <t>RB</t>
  </si>
  <si>
    <t>PHI</t>
  </si>
  <si>
    <t>Adrian Peterson</t>
  </si>
  <si>
    <t>RB</t>
  </si>
  <si>
    <t>MIN</t>
  </si>
  <si>
    <t>Matt Forte</t>
  </si>
  <si>
    <t>RB</t>
  </si>
  <si>
    <t>CHI</t>
  </si>
  <si>
    <t>Eddie Lacy</t>
  </si>
  <si>
    <t>RB</t>
  </si>
  <si>
    <t>GB</t>
  </si>
  <si>
    <t>Calvin Johnson</t>
  </si>
  <si>
    <t>WR</t>
  </si>
  <si>
    <t>DET</t>
  </si>
  <si>
    <t>Jimmy Graham</t>
  </si>
  <si>
    <t>TE</t>
  </si>
  <si>
    <t>NO</t>
  </si>
  <si>
    <t>Demaryius Thomas</t>
  </si>
  <si>
    <t>WR</t>
  </si>
  <si>
    <t>DEN</t>
  </si>
  <si>
    <t>Dez Bryant</t>
  </si>
  <si>
    <t>WR</t>
  </si>
  <si>
    <t>DAL</t>
  </si>
  <si>
    <t>Montee Ball</t>
  </si>
  <si>
    <t>RB</t>
  </si>
  <si>
    <t>DEN</t>
  </si>
  <si>
    <t>Marshawn Lynch</t>
  </si>
  <si>
    <t>RB</t>
  </si>
  <si>
    <t>SEA</t>
  </si>
  <si>
    <t>DeMarco Murray</t>
  </si>
  <si>
    <t>RB</t>
  </si>
  <si>
    <t>DAL</t>
  </si>
  <si>
    <t>A.J. Green</t>
  </si>
  <si>
    <t>WR</t>
  </si>
  <si>
    <t>CIN</t>
  </si>
  <si>
    <t>Julio Jones</t>
  </si>
  <si>
    <t>WR</t>
  </si>
  <si>
    <t>ATL</t>
  </si>
  <si>
    <t>Brandon Marshall</t>
  </si>
  <si>
    <t>WR</t>
  </si>
  <si>
    <t>CHI</t>
  </si>
  <si>
    <t>Giovani Bernard</t>
  </si>
  <si>
    <t>RB</t>
  </si>
  <si>
    <t>CIN</t>
  </si>
  <si>
    <t>Le'Veon Bell</t>
  </si>
  <si>
    <t>RB</t>
  </si>
  <si>
    <t>PIT</t>
  </si>
  <si>
    <t>Jordy Nelson</t>
  </si>
  <si>
    <t>WR</t>
  </si>
  <si>
    <t>GB</t>
  </si>
  <si>
    <t>Arian Foster</t>
  </si>
  <si>
    <t>RB</t>
  </si>
  <si>
    <t>HOU</t>
  </si>
  <si>
    <t>Alfred Morris</t>
  </si>
  <si>
    <t>RB</t>
  </si>
  <si>
    <t>WAS</t>
  </si>
  <si>
    <t>Zac Stacy</t>
  </si>
  <si>
    <t>RB</t>
  </si>
  <si>
    <t>STL</t>
  </si>
  <si>
    <t>Peyton Manning</t>
  </si>
  <si>
    <t>QB</t>
  </si>
  <si>
    <t>DEN</t>
  </si>
  <si>
    <t>Alshon Jeffery</t>
  </si>
  <si>
    <t>WR</t>
  </si>
  <si>
    <t>CHI</t>
  </si>
  <si>
    <t>Doug Martin</t>
  </si>
  <si>
    <t>RB</t>
  </si>
  <si>
    <t>TB</t>
  </si>
  <si>
    <t>Antonio Brown</t>
  </si>
  <si>
    <t>WR</t>
  </si>
  <si>
    <t>PIT</t>
  </si>
  <si>
    <t>Andre Ellington</t>
  </si>
  <si>
    <t>RB</t>
  </si>
  <si>
    <t>ARI</t>
  </si>
  <si>
    <t>Aaron Rodgers</t>
  </si>
  <si>
    <t>QB</t>
  </si>
  <si>
    <t>GB</t>
  </si>
  <si>
    <t>Drew Brees</t>
  </si>
  <si>
    <t>QB</t>
  </si>
  <si>
    <t>NO</t>
  </si>
  <si>
    <t>Randall Cobb</t>
  </si>
  <si>
    <t>WR</t>
  </si>
  <si>
    <t>GB</t>
  </si>
  <si>
    <t>Keenan Allen</t>
  </si>
  <si>
    <t>WR</t>
  </si>
  <si>
    <t>SD</t>
  </si>
  <si>
    <t>Vincent Jackson</t>
  </si>
  <si>
    <t>WR</t>
  </si>
  <si>
    <t>TB</t>
  </si>
  <si>
    <t>Toby Gerhart</t>
  </si>
  <si>
    <t>RB</t>
  </si>
  <si>
    <t>JAC</t>
  </si>
  <si>
    <t>Rob Gronkowski</t>
  </si>
  <si>
    <t>TE</t>
  </si>
  <si>
    <t>NE</t>
  </si>
  <si>
    <t>Julius Thomas</t>
  </si>
  <si>
    <t>TE</t>
  </si>
  <si>
    <t>DEN</t>
  </si>
  <si>
    <t>C.J. Spiller</t>
  </si>
  <si>
    <t>RB</t>
  </si>
  <si>
    <t>BUF</t>
  </si>
  <si>
    <t>Ryan Mathews</t>
  </si>
  <si>
    <t>RB</t>
  </si>
  <si>
    <t>SD</t>
  </si>
  <si>
    <t>Victor Cruz</t>
  </si>
  <si>
    <t>WR</t>
  </si>
  <si>
    <t>NYG</t>
  </si>
  <si>
    <t>Andre Johnson</t>
  </si>
  <si>
    <t>WR</t>
  </si>
  <si>
    <t>HOU</t>
  </si>
  <si>
    <t>Pierre Garcon</t>
  </si>
  <si>
    <t>WR</t>
  </si>
  <si>
    <t>WAS</t>
  </si>
  <si>
    <t>Roddy White</t>
  </si>
  <si>
    <t>WR</t>
  </si>
  <si>
    <t>ATL</t>
  </si>
  <si>
    <t>Larry Fitzgerald</t>
  </si>
  <si>
    <t>WR</t>
  </si>
  <si>
    <t>ARI</t>
  </si>
  <si>
    <t>Reggie Bush</t>
  </si>
  <si>
    <t>RB</t>
  </si>
  <si>
    <t>DET</t>
  </si>
  <si>
    <t>Rashad Jennings</t>
  </si>
  <si>
    <t>RB</t>
  </si>
  <si>
    <t>NYG</t>
  </si>
  <si>
    <t>Michael Crabtree</t>
  </si>
  <si>
    <t>WR</t>
  </si>
  <si>
    <t>SF</t>
  </si>
  <si>
    <t>Frank Gore</t>
  </si>
  <si>
    <t>RB</t>
  </si>
  <si>
    <t>SF</t>
  </si>
  <si>
    <t>Joique Bell</t>
  </si>
  <si>
    <t>RB</t>
  </si>
  <si>
    <t>DET</t>
  </si>
  <si>
    <t>Michael Floyd</t>
  </si>
  <si>
    <t>WR</t>
  </si>
  <si>
    <t>ARI</t>
  </si>
  <si>
    <t>Matthew Stafford</t>
  </si>
  <si>
    <t>QB</t>
  </si>
  <si>
    <t>DET</t>
  </si>
  <si>
    <t>Cordarrelle Patterson</t>
  </si>
  <si>
    <t>WR</t>
  </si>
  <si>
    <t>MIN</t>
  </si>
  <si>
    <t>Wes Welker</t>
  </si>
  <si>
    <t>WR</t>
  </si>
  <si>
    <t>DEN</t>
  </si>
  <si>
    <t>Torrey Smith</t>
  </si>
  <si>
    <t>WR</t>
  </si>
  <si>
    <t>BAL</t>
  </si>
  <si>
    <t>Shane Vereen</t>
  </si>
  <si>
    <t>RB</t>
  </si>
  <si>
    <t>NE</t>
  </si>
  <si>
    <t>DeSean Jackson</t>
  </si>
  <si>
    <t>WR</t>
  </si>
  <si>
    <t>WAS</t>
  </si>
  <si>
    <t>Bishop Sankey</t>
  </si>
  <si>
    <t>RB</t>
  </si>
  <si>
    <t>TEN</t>
  </si>
  <si>
    <t>Andrew Luck</t>
  </si>
  <si>
    <t>QB</t>
  </si>
  <si>
    <t>IND</t>
  </si>
  <si>
    <t>Ben Tate</t>
  </si>
  <si>
    <t>RB</t>
  </si>
  <si>
    <t>CLE</t>
  </si>
  <si>
    <t>Percy Harvin</t>
  </si>
  <si>
    <t>WR</t>
  </si>
  <si>
    <t>SEA</t>
  </si>
  <si>
    <t>Jordan Cameron</t>
  </si>
  <si>
    <t>TE</t>
  </si>
  <si>
    <t>CLE</t>
  </si>
  <si>
    <t>Chris Johnson</t>
  </si>
  <si>
    <t>RB</t>
  </si>
  <si>
    <t>NYJ</t>
  </si>
  <si>
    <t>Mike Wallace</t>
  </si>
  <si>
    <t>WR</t>
  </si>
  <si>
    <t>MIA</t>
  </si>
  <si>
    <t>Ray Rice</t>
  </si>
  <si>
    <t>RB</t>
  </si>
  <si>
    <t>BAL</t>
  </si>
  <si>
    <t>Matt Ryan</t>
  </si>
  <si>
    <t>QB</t>
  </si>
  <si>
    <t>ATL</t>
  </si>
  <si>
    <t>Vernon Davis</t>
  </si>
  <si>
    <t>TE</t>
  </si>
  <si>
    <t>SF</t>
  </si>
  <si>
    <t>Ty Hilton</t>
  </si>
  <si>
    <t>WR</t>
  </si>
  <si>
    <t>IND</t>
  </si>
  <si>
    <t>Trent Richardson</t>
  </si>
  <si>
    <t>RB</t>
  </si>
  <si>
    <t>IND</t>
  </si>
  <si>
    <t>Nick Foles</t>
  </si>
  <si>
    <t>QB</t>
  </si>
  <si>
    <t>PHI</t>
  </si>
  <si>
    <t>Lamar Miller</t>
  </si>
  <si>
    <t>RB</t>
  </si>
  <si>
    <t>MIA</t>
  </si>
  <si>
    <t>Robert Griffin III</t>
  </si>
  <si>
    <t>QB</t>
  </si>
  <si>
    <t>WAS</t>
  </si>
  <si>
    <t>Kendall Wright</t>
  </si>
  <si>
    <t>WR</t>
  </si>
  <si>
    <t>TEN</t>
  </si>
  <si>
    <t>Cam Newton</t>
  </si>
  <si>
    <t>QB</t>
  </si>
  <si>
    <t>CAR</t>
  </si>
  <si>
    <t>Marques Colston</t>
  </si>
  <si>
    <t>WR</t>
  </si>
  <si>
    <t>NO</t>
  </si>
  <si>
    <t>Tom Brady</t>
  </si>
  <si>
    <t>QB</t>
  </si>
  <si>
    <t>NE</t>
  </si>
  <si>
    <t>Stevan Ridley</t>
  </si>
  <si>
    <t>RB</t>
  </si>
  <si>
    <t>NE</t>
  </si>
  <si>
    <t>Jeremy Maclin</t>
  </si>
  <si>
    <t>WR</t>
  </si>
  <si>
    <t>PHI</t>
  </si>
  <si>
    <t>Tony Romo</t>
  </si>
  <si>
    <t>QB</t>
  </si>
  <si>
    <t>DAL</t>
  </si>
  <si>
    <t>Eric Decker</t>
  </si>
  <si>
    <t>WR</t>
  </si>
  <si>
    <t>NYJ</t>
  </si>
  <si>
    <t>Steven Jackson</t>
  </si>
  <si>
    <t>RB</t>
  </si>
  <si>
    <t>ATL</t>
  </si>
  <si>
    <t>Julian Edelman</t>
  </si>
  <si>
    <t>WR</t>
  </si>
  <si>
    <t>NE</t>
  </si>
  <si>
    <t>Golden Tate</t>
  </si>
  <si>
    <t>WR</t>
  </si>
  <si>
    <t>DET</t>
  </si>
  <si>
    <t>Terrance Williams</t>
  </si>
  <si>
    <t>WR</t>
  </si>
  <si>
    <t>DAL</t>
  </si>
  <si>
    <t>Pierre Thomas</t>
  </si>
  <si>
    <t>RB</t>
  </si>
  <si>
    <t>NO</t>
  </si>
  <si>
    <t>Colin Kaepernick</t>
  </si>
  <si>
    <t>QB</t>
  </si>
  <si>
    <t>SF</t>
  </si>
  <si>
    <t>Jason Witten</t>
  </si>
  <si>
    <t>TE</t>
  </si>
  <si>
    <t>DAL</t>
  </si>
  <si>
    <t>Jay Cutler</t>
  </si>
  <si>
    <t>QB</t>
  </si>
  <si>
    <t>CHI</t>
  </si>
  <si>
    <t>Greg Olsen</t>
  </si>
  <si>
    <t>TE</t>
  </si>
  <si>
    <t>CAR</t>
  </si>
  <si>
    <t>Emmanuel Sanders</t>
  </si>
  <si>
    <t>WR</t>
  </si>
  <si>
    <t>DEN</t>
  </si>
  <si>
    <t>Reggie Wayne</t>
  </si>
  <si>
    <t>WR</t>
  </si>
  <si>
    <t>IND</t>
  </si>
  <si>
    <t>Fred Jackson</t>
  </si>
  <si>
    <t>RB</t>
  </si>
  <si>
    <t>BUF</t>
  </si>
  <si>
    <t>Jordan Reed</t>
  </si>
  <si>
    <t>TE</t>
  </si>
  <si>
    <t>WAS</t>
  </si>
  <si>
    <t>Maurice Jones-Drew</t>
  </si>
  <si>
    <t>RB</t>
  </si>
  <si>
    <t>OAK</t>
  </si>
  <si>
    <t>Dennis Pitta</t>
  </si>
  <si>
    <t>TE</t>
  </si>
  <si>
    <t>BAL</t>
  </si>
  <si>
    <t>Sammy Watkins</t>
  </si>
  <si>
    <t>WR</t>
  </si>
  <si>
    <t>BUF</t>
  </si>
  <si>
    <t>Kyle Rudolph</t>
  </si>
  <si>
    <t>TE</t>
  </si>
  <si>
    <t>MIN</t>
  </si>
  <si>
    <t>Rueben Randle</t>
  </si>
  <si>
    <t>WR</t>
  </si>
  <si>
    <t>NYG</t>
  </si>
  <si>
    <t>Russell Wilson</t>
  </si>
  <si>
    <t>QB</t>
  </si>
  <si>
    <t>SEA</t>
  </si>
  <si>
    <t>Brandin Cooks</t>
  </si>
  <si>
    <t>WR</t>
  </si>
  <si>
    <t>NO</t>
  </si>
  <si>
    <t>Bernard Pierce</t>
  </si>
  <si>
    <t>RB</t>
  </si>
  <si>
    <t>BAL</t>
  </si>
  <si>
    <t>Dwayne Bowe</t>
  </si>
  <si>
    <t>WR</t>
  </si>
  <si>
    <t>KC</t>
  </si>
  <si>
    <t>Philip Rivers</t>
  </si>
  <si>
    <t>QB</t>
  </si>
  <si>
    <t>SD</t>
  </si>
  <si>
    <t>Cecil Shorts</t>
  </si>
  <si>
    <t>WR</t>
  </si>
  <si>
    <t>JAC</t>
  </si>
  <si>
    <t>Mike Evans</t>
  </si>
  <si>
    <t>WR</t>
  </si>
  <si>
    <t>TB</t>
  </si>
  <si>
    <t>DeAngelo Williams</t>
  </si>
  <si>
    <t>RB</t>
  </si>
  <si>
    <t>CAR</t>
  </si>
  <si>
    <t>Terrance West</t>
  </si>
  <si>
    <t>RB</t>
  </si>
  <si>
    <t>CLE</t>
  </si>
  <si>
    <t>Kelvin Benjamin</t>
  </si>
  <si>
    <t>WR</t>
  </si>
  <si>
    <t>CAR</t>
  </si>
  <si>
    <t>DeAndre Hopkins</t>
  </si>
  <si>
    <t>WR</t>
  </si>
  <si>
    <t>HOU</t>
  </si>
  <si>
    <t>Ben Roethlisberger</t>
  </si>
  <si>
    <t>QB</t>
  </si>
  <si>
    <t>PIT</t>
  </si>
  <si>
    <t>Zach Ertz</t>
  </si>
  <si>
    <t>TE</t>
  </si>
  <si>
    <t>PHI</t>
  </si>
  <si>
    <t>Jeremy Hill</t>
  </si>
  <si>
    <t>RB</t>
  </si>
  <si>
    <t>CIN</t>
  </si>
  <si>
    <t>Danny Woodhead</t>
  </si>
  <si>
    <t>RB</t>
  </si>
  <si>
    <t>SD</t>
  </si>
  <si>
    <t>Riley Cooper</t>
  </si>
  <si>
    <t>WR</t>
  </si>
  <si>
    <t>PHI</t>
  </si>
  <si>
    <t>Anquan Boldin</t>
  </si>
  <si>
    <t>WR</t>
  </si>
  <si>
    <t>SF</t>
  </si>
  <si>
    <t>Justin Hunter</t>
  </si>
  <si>
    <t>WR</t>
  </si>
  <si>
    <t>TEN</t>
  </si>
  <si>
    <t>Darren Sproles</t>
  </si>
  <si>
    <t>RB</t>
  </si>
  <si>
    <t>PHI</t>
  </si>
  <si>
    <t>Mark Ingram</t>
  </si>
  <si>
    <t>RB</t>
  </si>
  <si>
    <t>NO</t>
  </si>
  <si>
    <t>Darren McFadden</t>
  </si>
  <si>
    <t>RB</t>
  </si>
  <si>
    <t>OAK</t>
  </si>
  <si>
    <t>Christopher Ivory</t>
  </si>
  <si>
    <t>RB</t>
  </si>
  <si>
    <t>NYJ</t>
  </si>
  <si>
    <t>Martellus Bennett</t>
  </si>
  <si>
    <t>TE</t>
  </si>
  <si>
    <t>CHI</t>
  </si>
  <si>
    <t>Greg Jennings</t>
  </si>
  <si>
    <t>WR</t>
  </si>
  <si>
    <t>MIN</t>
  </si>
  <si>
    <t>Carlos Hyde</t>
  </si>
  <si>
    <t>RB</t>
  </si>
  <si>
    <t>SF</t>
  </si>
  <si>
    <t>Hakeem Nicks</t>
  </si>
  <si>
    <t>WR</t>
  </si>
  <si>
    <t>IND</t>
  </si>
  <si>
    <t>Charles Clay</t>
  </si>
  <si>
    <t>TE</t>
  </si>
  <si>
    <t>MIA</t>
  </si>
  <si>
    <t>Tavon Austin</t>
  </si>
  <si>
    <t>WR</t>
  </si>
  <si>
    <t>STL</t>
  </si>
  <si>
    <t>Andy Dalton</t>
  </si>
  <si>
    <t>QB</t>
  </si>
  <si>
    <t>CIN</t>
  </si>
  <si>
    <t>Brian Hartline</t>
  </si>
  <si>
    <t>WR</t>
  </si>
  <si>
    <t>MIA</t>
  </si>
  <si>
    <t>Markus Wheaton</t>
  </si>
  <si>
    <t>WR</t>
  </si>
  <si>
    <t>PIT</t>
  </si>
  <si>
    <t>Andre Williams</t>
  </si>
  <si>
    <t>RB</t>
  </si>
  <si>
    <t>NYG</t>
  </si>
  <si>
    <t>Knowshon Moreno</t>
  </si>
  <si>
    <t>RB</t>
  </si>
  <si>
    <t>MIA</t>
  </si>
  <si>
    <t>Devonta Freeman</t>
  </si>
  <si>
    <t>RB</t>
  </si>
  <si>
    <t>ATL</t>
  </si>
  <si>
    <t>Seattle Seahawks</t>
  </si>
  <si>
    <t>DST</t>
  </si>
  <si>
    <t>SEA</t>
  </si>
  <si>
    <t>Kenny Stills</t>
  </si>
  <si>
    <t>WR</t>
  </si>
  <si>
    <t>NO</t>
  </si>
  <si>
    <t>Ladarius Green</t>
  </si>
  <si>
    <t>TE</t>
  </si>
  <si>
    <t>SD</t>
  </si>
  <si>
    <t>Ryan Tannehill</t>
  </si>
  <si>
    <t>QB</t>
  </si>
  <si>
    <t>MIA</t>
  </si>
  <si>
    <t>Aaron Dobson</t>
  </si>
  <si>
    <t>WR</t>
  </si>
  <si>
    <t>NE</t>
  </si>
  <si>
    <t>LeGarrette Blount</t>
  </si>
  <si>
    <t>RB</t>
  </si>
  <si>
    <t>PIT</t>
  </si>
  <si>
    <t>Jarrett Boykin</t>
  </si>
  <si>
    <t>WR</t>
  </si>
  <si>
    <t>GB</t>
  </si>
  <si>
    <t>Jordan Matthews</t>
  </si>
  <si>
    <t>WR</t>
  </si>
  <si>
    <t>PHI</t>
  </si>
  <si>
    <t>Danny Amendola</t>
  </si>
  <si>
    <t>WR</t>
  </si>
  <si>
    <t>NE</t>
  </si>
  <si>
    <t>Carson Palmer</t>
  </si>
  <si>
    <t>QB</t>
  </si>
  <si>
    <t>ARI</t>
  </si>
  <si>
    <t>Doug Baldwin</t>
  </si>
  <si>
    <t>WR</t>
  </si>
  <si>
    <t>SEA</t>
  </si>
  <si>
    <t>Ahmad Bradshaw</t>
  </si>
  <si>
    <t>RB</t>
  </si>
  <si>
    <t>IND</t>
  </si>
  <si>
    <t>Khiry Robinson</t>
  </si>
  <si>
    <t>RB</t>
  </si>
  <si>
    <t>NO</t>
  </si>
  <si>
    <t>Shonn Greene</t>
  </si>
  <si>
    <t>RB</t>
  </si>
  <si>
    <t>TEN</t>
  </si>
  <si>
    <t>Christine Michael</t>
  </si>
  <si>
    <t>RB</t>
  </si>
  <si>
    <t>SEA</t>
  </si>
  <si>
    <t>Jonathan Stewart</t>
  </si>
  <si>
    <t>RB</t>
  </si>
  <si>
    <t>CAR</t>
  </si>
  <si>
    <t>James Jones</t>
  </si>
  <si>
    <t>WR</t>
  </si>
  <si>
    <t>OAK</t>
  </si>
  <si>
    <t>Heath Miller</t>
  </si>
  <si>
    <t>TE</t>
  </si>
  <si>
    <t>PIT</t>
  </si>
  <si>
    <t>Steve Smith</t>
  </si>
  <si>
    <t>WR</t>
  </si>
  <si>
    <t>BAL</t>
  </si>
  <si>
    <t>Marvin Jones</t>
  </si>
  <si>
    <t>WR</t>
  </si>
  <si>
    <t>CIN</t>
  </si>
  <si>
    <t>Kenny Britt</t>
  </si>
  <si>
    <t>WR</t>
  </si>
  <si>
    <t>STL</t>
  </si>
  <si>
    <t>Alex Smith</t>
  </si>
  <si>
    <t>QB</t>
  </si>
  <si>
    <t>KC</t>
  </si>
  <si>
    <t>Delanie Walker</t>
  </si>
  <si>
    <t>TE</t>
  </si>
  <si>
    <t>TEN</t>
  </si>
  <si>
    <t>Eli Manning</t>
  </si>
  <si>
    <t>QB</t>
  </si>
  <si>
    <t>NYG</t>
  </si>
  <si>
    <t>Dwayne Allen</t>
  </si>
  <si>
    <t>TE</t>
  </si>
  <si>
    <t>IND</t>
  </si>
  <si>
    <t>Tyler Eifert</t>
  </si>
  <si>
    <t>TE</t>
  </si>
  <si>
    <t>CIN</t>
  </si>
  <si>
    <t>Antonio Gates</t>
  </si>
  <si>
    <t>TE</t>
  </si>
  <si>
    <t>SD</t>
  </si>
  <si>
    <t>San Francisco 49ers</t>
  </si>
  <si>
    <t>DST</t>
  </si>
  <si>
    <t>SF</t>
  </si>
  <si>
    <t>Marqise Lee</t>
  </si>
  <si>
    <t>WR</t>
  </si>
  <si>
    <t>JAC</t>
  </si>
  <si>
    <t>Andrew Hawkins</t>
  </si>
  <si>
    <t>WR</t>
  </si>
  <si>
    <t>CLE</t>
  </si>
  <si>
    <t>Josh McCown</t>
  </si>
  <si>
    <t>QB</t>
  </si>
  <si>
    <t>TB</t>
  </si>
  <si>
    <t>Josh Gordon</t>
  </si>
  <si>
    <t>WR</t>
  </si>
  <si>
    <t>CLE</t>
  </si>
  <si>
    <t>Johnny Manziel</t>
  </si>
  <si>
    <t>QB</t>
  </si>
  <si>
    <t>CLE</t>
  </si>
  <si>
    <t>Lance Dunbar</t>
  </si>
  <si>
    <t>RB</t>
  </si>
  <si>
    <t>DAL</t>
  </si>
  <si>
    <t>Joe Flacco</t>
  </si>
  <si>
    <t>QB</t>
  </si>
  <si>
    <t>BAL</t>
  </si>
  <si>
    <t>Knile Davis</t>
  </si>
  <si>
    <t>RB</t>
  </si>
  <si>
    <t>KC</t>
  </si>
  <si>
    <t>Donald Brown</t>
  </si>
  <si>
    <t>RB</t>
  </si>
  <si>
    <t>SD</t>
  </si>
  <si>
    <t>Eric Ebron</t>
  </si>
  <si>
    <t>TE</t>
  </si>
  <si>
    <t>DET</t>
  </si>
  <si>
    <t>Rod Streater</t>
  </si>
  <si>
    <t>WR</t>
  </si>
  <si>
    <t>OAK</t>
  </si>
  <si>
    <t>Robert Woods</t>
  </si>
  <si>
    <t>WR</t>
  </si>
  <si>
    <t>BUF</t>
  </si>
  <si>
    <t>James White</t>
  </si>
  <si>
    <t>RB</t>
  </si>
  <si>
    <t>NE</t>
  </si>
  <si>
    <t>Sam Bradford</t>
  </si>
  <si>
    <t>QB</t>
  </si>
  <si>
    <t>STL</t>
  </si>
  <si>
    <t>Garrett Graham</t>
  </si>
  <si>
    <t>TE</t>
  </si>
  <si>
    <t>HOU</t>
  </si>
  <si>
    <t>St. Louis Rams</t>
  </si>
  <si>
    <t>DST</t>
  </si>
  <si>
    <t>STL</t>
  </si>
  <si>
    <t>Carolina Panthers</t>
  </si>
  <si>
    <t>DST</t>
  </si>
  <si>
    <t>CAR</t>
  </si>
  <si>
    <t>Odell Beckham Jr.</t>
  </si>
  <si>
    <t>WR</t>
  </si>
  <si>
    <t>NYG</t>
  </si>
  <si>
    <t>Jared Cook</t>
  </si>
  <si>
    <t>TE</t>
  </si>
  <si>
    <t>STL</t>
  </si>
  <si>
    <t>James Starks</t>
  </si>
  <si>
    <t>RB</t>
  </si>
  <si>
    <t>GB</t>
  </si>
  <si>
    <t>Jake Locker</t>
  </si>
  <si>
    <t>QB</t>
  </si>
  <si>
    <t>TEN</t>
  </si>
  <si>
    <t>Roy Helu</t>
  </si>
  <si>
    <t>RB</t>
  </si>
  <si>
    <t>WAS</t>
  </si>
  <si>
    <t>Mike Williams</t>
  </si>
  <si>
    <t>WR</t>
  </si>
  <si>
    <t>BUF</t>
  </si>
  <si>
    <t>Harry Douglas</t>
  </si>
  <si>
    <t>WR</t>
  </si>
  <si>
    <t>ATL</t>
  </si>
  <si>
    <t>Jerricho Cotchery</t>
  </si>
  <si>
    <t>WR</t>
  </si>
  <si>
    <t>CAR</t>
  </si>
  <si>
    <t>Ronnie Hillman</t>
  </si>
  <si>
    <t>RB</t>
  </si>
  <si>
    <t>DEN</t>
  </si>
  <si>
    <t>Tre Mason</t>
  </si>
  <si>
    <t>RB</t>
  </si>
  <si>
    <t>STL</t>
  </si>
  <si>
    <t>Travis Kelce</t>
  </si>
  <si>
    <t>TE</t>
  </si>
  <si>
    <t>KC</t>
  </si>
  <si>
    <t>Malcom Floyd</t>
  </si>
  <si>
    <t>WR</t>
  </si>
  <si>
    <t>SD</t>
  </si>
  <si>
    <t>Steve Johnson</t>
  </si>
  <si>
    <t>WR</t>
  </si>
  <si>
    <t>SF</t>
  </si>
  <si>
    <t>Andre Holmes</t>
  </si>
  <si>
    <t>WR</t>
  </si>
  <si>
    <t>OAK</t>
  </si>
  <si>
    <t>Denver Broncos</t>
  </si>
  <si>
    <t>DST</t>
  </si>
  <si>
    <t>DEN</t>
  </si>
  <si>
    <t>Cincinnati Bengals</t>
  </si>
  <si>
    <t>DST</t>
  </si>
  <si>
    <t>CIN</t>
  </si>
  <si>
    <t>Coby Fleener</t>
  </si>
  <si>
    <t>TE</t>
  </si>
  <si>
    <t>IND</t>
  </si>
  <si>
    <t>Kenbrell Thompkins</t>
  </si>
  <si>
    <t>WR</t>
  </si>
  <si>
    <t>NE</t>
  </si>
  <si>
    <t>Mike Tolbert</t>
  </si>
  <si>
    <t>RB</t>
  </si>
  <si>
    <t>CAR</t>
  </si>
  <si>
    <t>Jonathan Grimes</t>
  </si>
  <si>
    <t>RB</t>
  </si>
  <si>
    <t>HOU</t>
  </si>
  <si>
    <t>Miles Austin</t>
  </si>
  <si>
    <t>WR</t>
  </si>
  <si>
    <t>CLE</t>
  </si>
  <si>
    <t>New England Patriots</t>
  </si>
  <si>
    <t>DST</t>
  </si>
  <si>
    <t>NE</t>
  </si>
  <si>
    <t>Bryce Brown</t>
  </si>
  <si>
    <t>RB</t>
  </si>
  <si>
    <t>BUF</t>
  </si>
  <si>
    <t>C.J. Anderson</t>
  </si>
  <si>
    <t>RB</t>
  </si>
  <si>
    <t>DEN</t>
  </si>
  <si>
    <t>Stepfan Taylor</t>
  </si>
  <si>
    <t>RB</t>
  </si>
  <si>
    <t>ARI</t>
  </si>
  <si>
    <t>Dexter McCluster</t>
  </si>
  <si>
    <t>WR</t>
  </si>
  <si>
    <t>TEN</t>
  </si>
  <si>
    <t>Arizona Cardinals</t>
  </si>
  <si>
    <t>DST</t>
  </si>
  <si>
    <t>ARI</t>
  </si>
  <si>
    <t>Charles Sims</t>
  </si>
  <si>
    <t>RB</t>
  </si>
  <si>
    <t>TB</t>
  </si>
  <si>
    <t>E.J. Manuel</t>
  </si>
  <si>
    <t>QB</t>
  </si>
  <si>
    <t>BUF</t>
  </si>
  <si>
    <t>Cody Latimer</t>
  </si>
  <si>
    <t>WR</t>
  </si>
  <si>
    <t>DEN</t>
  </si>
  <si>
    <t>Jacquizz Rodgers</t>
  </si>
  <si>
    <t>RB</t>
  </si>
  <si>
    <t>ATL</t>
  </si>
  <si>
    <t>Andre Brown</t>
  </si>
  <si>
    <t>RB</t>
  </si>
  <si>
    <t>HOU</t>
  </si>
  <si>
    <t>Geno Smith</t>
  </si>
  <si>
    <t>QB</t>
  </si>
  <si>
    <t>NYJ</t>
  </si>
  <si>
    <t>Kansas City Chiefs</t>
  </si>
  <si>
    <t>DST</t>
  </si>
  <si>
    <t>KC</t>
  </si>
  <si>
    <t>Ryan Fitzpatrick</t>
  </si>
  <si>
    <t>QB</t>
  </si>
  <si>
    <t>HOU</t>
  </si>
  <si>
    <t>Jace Amaro</t>
  </si>
  <si>
    <t>TE</t>
  </si>
  <si>
    <t>NYJ</t>
  </si>
  <si>
    <t>Brandon LaFell</t>
  </si>
  <si>
    <t>WR</t>
  </si>
  <si>
    <t>NE</t>
  </si>
  <si>
    <t>Lance Moore</t>
  </si>
  <si>
    <t>WR</t>
  </si>
  <si>
    <t>PIT</t>
  </si>
  <si>
    <t>Chris Polk</t>
  </si>
  <si>
    <t>RB</t>
  </si>
  <si>
    <t>PHI</t>
  </si>
  <si>
    <t>Chris Givens</t>
  </si>
  <si>
    <t>WR</t>
  </si>
  <si>
    <t>STL</t>
  </si>
  <si>
    <t>Marcedes Lewis</t>
  </si>
  <si>
    <t>TE</t>
  </si>
  <si>
    <t>JAC</t>
  </si>
  <si>
    <t>Latavius Murray</t>
  </si>
  <si>
    <t>RB</t>
  </si>
  <si>
    <t>OAK</t>
  </si>
  <si>
    <t>Mohamed Sanu</t>
  </si>
  <si>
    <t>WR</t>
  </si>
  <si>
    <t>CIN</t>
  </si>
  <si>
    <t>Denarius Moore</t>
  </si>
  <si>
    <t>WR</t>
  </si>
  <si>
    <t>OAK</t>
  </si>
  <si>
    <t>Teddy Bridgewater</t>
  </si>
  <si>
    <t>QB</t>
  </si>
  <si>
    <t>MIN</t>
  </si>
  <si>
    <t>BenJarvus Green-Ellis</t>
  </si>
  <si>
    <t>RB</t>
  </si>
  <si>
    <t>CIN</t>
  </si>
  <si>
    <t>Cleveland Browns</t>
  </si>
  <si>
    <t>DST</t>
  </si>
  <si>
    <t>CLE</t>
  </si>
  <si>
    <t>John Brown</t>
  </si>
  <si>
    <t>WR</t>
  </si>
  <si>
    <t>ARI</t>
  </si>
  <si>
    <t>Nate Washington</t>
  </si>
  <si>
    <t>WR</t>
  </si>
  <si>
    <t>TEN</t>
  </si>
  <si>
    <t>Jordan Todman</t>
  </si>
  <si>
    <t>RB</t>
  </si>
  <si>
    <t>JAC</t>
  </si>
  <si>
    <t>Allen Robinson</t>
  </si>
  <si>
    <t>WR</t>
  </si>
  <si>
    <t>JAC</t>
  </si>
  <si>
    <t>Houston Texans</t>
  </si>
  <si>
    <t>DST</t>
  </si>
  <si>
    <t>HOU</t>
  </si>
  <si>
    <t>Jermaine Kearse</t>
  </si>
  <si>
    <t>WR</t>
  </si>
  <si>
    <t>SEA</t>
  </si>
  <si>
    <t>Tim Wright</t>
  </si>
  <si>
    <t>TE</t>
  </si>
  <si>
    <t>TB</t>
  </si>
  <si>
    <t>Stephen Gostkowski</t>
  </si>
  <si>
    <t>K</t>
  </si>
  <si>
    <t>NE</t>
  </si>
  <si>
    <t>Austin Seferian-Jenkins</t>
  </si>
  <si>
    <t>TE</t>
  </si>
  <si>
    <t>TB</t>
  </si>
  <si>
    <t>Robert Turbin</t>
  </si>
  <si>
    <t>RB</t>
  </si>
  <si>
    <t>SEA</t>
  </si>
  <si>
    <t>Bobby Rainey</t>
  </si>
  <si>
    <t>RB</t>
  </si>
  <si>
    <t>TB</t>
  </si>
  <si>
    <t>Ka'Deem Carey</t>
  </si>
  <si>
    <t>RB</t>
  </si>
  <si>
    <t>CHI</t>
  </si>
  <si>
    <t>Davante Adams</t>
  </si>
  <si>
    <t>WR</t>
  </si>
  <si>
    <t>GB</t>
  </si>
  <si>
    <t>Marlon Brown</t>
  </si>
  <si>
    <t>WR</t>
  </si>
  <si>
    <t>BAL</t>
  </si>
  <si>
    <t>Jerrel Jernigan</t>
  </si>
  <si>
    <t>WR</t>
  </si>
  <si>
    <t>NYG</t>
  </si>
  <si>
    <t>Levine Toilolo</t>
  </si>
  <si>
    <t>TE</t>
  </si>
  <si>
    <t>ATL</t>
  </si>
  <si>
    <t>Matt Prater</t>
  </si>
  <si>
    <t>K</t>
  </si>
  <si>
    <t>DEN</t>
  </si>
  <si>
    <t>Chicago Bears</t>
  </si>
  <si>
    <t>DST</t>
  </si>
  <si>
    <t>CHI</t>
  </si>
  <si>
    <t>Brian Quick</t>
  </si>
  <si>
    <t>WR</t>
  </si>
  <si>
    <t>STL</t>
  </si>
  <si>
    <t>Phil Dawson</t>
  </si>
  <si>
    <t>K</t>
  </si>
  <si>
    <t>SF</t>
  </si>
  <si>
    <t>Donnie Avery</t>
  </si>
  <si>
    <t>WR</t>
  </si>
  <si>
    <t>KC</t>
  </si>
  <si>
    <t>Chad Henne</t>
  </si>
  <si>
    <t>QB</t>
  </si>
  <si>
    <t>JAC</t>
  </si>
  <si>
    <t>Matt Schaub</t>
  </si>
  <si>
    <t>QB</t>
  </si>
  <si>
    <t>OAK</t>
  </si>
  <si>
    <t>Marcel Reece</t>
  </si>
  <si>
    <t>RB</t>
  </si>
  <si>
    <t>OAK</t>
  </si>
  <si>
    <t>Baltimore Ravens</t>
  </si>
  <si>
    <t>DST</t>
  </si>
  <si>
    <t>BAL</t>
  </si>
  <si>
    <t>Isaiah Crowell</t>
  </si>
  <si>
    <t>RB</t>
  </si>
  <si>
    <t>CLE</t>
  </si>
  <si>
    <t>Steven Hauschka</t>
  </si>
  <si>
    <t>K</t>
  </si>
  <si>
    <t>SEA</t>
  </si>
  <si>
    <t>Justin Tucker</t>
  </si>
  <si>
    <t>K</t>
  </si>
  <si>
    <t>BAL</t>
  </si>
  <si>
    <t>Jermichael Finley</t>
  </si>
  <si>
    <t>TE</t>
  </si>
  <si>
    <t>FA</t>
  </si>
  <si>
    <t>Andre Roberts</t>
  </si>
  <si>
    <t>WR</t>
  </si>
  <si>
    <t>WAS</t>
  </si>
  <si>
    <t>Gavin Escobar</t>
  </si>
  <si>
    <t>TE</t>
  </si>
  <si>
    <t>DAL</t>
  </si>
  <si>
    <t>Theo Riddick</t>
  </si>
  <si>
    <t>RB</t>
  </si>
  <si>
    <t>DET</t>
  </si>
  <si>
    <t>Storm Johnson</t>
  </si>
  <si>
    <t>RB</t>
  </si>
  <si>
    <t>JAC</t>
  </si>
  <si>
    <t>Tampa Bay Buccaneers</t>
  </si>
  <si>
    <t>DST</t>
  </si>
  <si>
    <t>TB</t>
  </si>
  <si>
    <t>Richard Rodgers</t>
  </si>
  <si>
    <t>TE</t>
  </si>
  <si>
    <t>GB</t>
  </si>
  <si>
    <t>Jeremy Kerley</t>
  </si>
  <si>
    <t>WR</t>
  </si>
  <si>
    <t>NYJ</t>
  </si>
  <si>
    <t>Buffalo Bills</t>
  </si>
  <si>
    <t>DST</t>
  </si>
  <si>
    <t>BUF</t>
  </si>
  <si>
    <t>Alfred Blue</t>
  </si>
  <si>
    <t>RB</t>
  </si>
  <si>
    <t>HOU</t>
  </si>
  <si>
    <t>Marcus Lattimore</t>
  </si>
  <si>
    <t>RB</t>
  </si>
  <si>
    <t>SF</t>
  </si>
  <si>
    <t>Pittsburgh Steelers</t>
  </si>
  <si>
    <t>DST</t>
  </si>
  <si>
    <t>PIT</t>
  </si>
  <si>
    <t>Matt Cassel</t>
  </si>
  <si>
    <t>QB</t>
  </si>
  <si>
    <t>MIN</t>
  </si>
  <si>
    <t>Benny Cunningham</t>
  </si>
  <si>
    <t>RB</t>
  </si>
  <si>
    <t>STL</t>
  </si>
  <si>
    <t>Owen Daniels</t>
  </si>
  <si>
    <t>TE</t>
  </si>
  <si>
    <t>BAL</t>
  </si>
  <si>
    <t>New Orleans Saints</t>
  </si>
  <si>
    <t>DST</t>
  </si>
  <si>
    <t>NO</t>
  </si>
  <si>
    <t>Mason Crosby</t>
  </si>
  <si>
    <t>K</t>
  </si>
  <si>
    <t>GB</t>
  </si>
  <si>
    <t>Brandon Bostick</t>
  </si>
  <si>
    <t>TE</t>
  </si>
  <si>
    <t>GB</t>
  </si>
  <si>
    <t>Jonathan Dwyer</t>
  </si>
  <si>
    <t>RB</t>
  </si>
  <si>
    <t>ARI</t>
  </si>
  <si>
    <t>Adam Vinatieri</t>
  </si>
  <si>
    <t>K</t>
  </si>
  <si>
    <t>IND</t>
  </si>
  <si>
    <t>Dan Bailey</t>
  </si>
  <si>
    <t>K</t>
  </si>
  <si>
    <t>DAL</t>
  </si>
  <si>
    <t>Nick Novak</t>
  </si>
  <si>
    <t>K</t>
  </si>
  <si>
    <t>SD</t>
  </si>
  <si>
    <t>Stephen Hill</t>
  </si>
  <si>
    <t>WR</t>
  </si>
  <si>
    <t>NYJ</t>
  </si>
  <si>
    <t>Alex Henery</t>
  </si>
  <si>
    <t>K</t>
  </si>
  <si>
    <t>PHI</t>
  </si>
  <si>
    <t>Bilal Powell</t>
  </si>
  <si>
    <t>RB</t>
  </si>
  <si>
    <t>NYJ</t>
  </si>
  <si>
    <t>Nate Burleson</t>
  </si>
  <si>
    <t>WR</t>
  </si>
  <si>
    <t>CLE</t>
  </si>
  <si>
    <t>Brandon Myers</t>
  </si>
  <si>
    <t>TE</t>
  </si>
  <si>
    <t>TB</t>
  </si>
  <si>
    <t>Jermaine Gresham</t>
  </si>
  <si>
    <t>TE</t>
  </si>
  <si>
    <t>CIN</t>
  </si>
  <si>
    <t>New York Jets</t>
  </si>
  <si>
    <t>DST</t>
  </si>
  <si>
    <t>NYJ</t>
  </si>
  <si>
    <t>Brian Hoyer</t>
  </si>
  <si>
    <t>QB</t>
  </si>
  <si>
    <t>CLE</t>
  </si>
  <si>
    <t>Green Bay Packers</t>
  </si>
  <si>
    <t>DST</t>
  </si>
  <si>
    <t>GB</t>
  </si>
  <si>
    <t>Donte Moncrief</t>
  </si>
  <si>
    <t>WR</t>
  </si>
  <si>
    <t>IND</t>
  </si>
  <si>
    <t>Scott Chandler</t>
  </si>
  <si>
    <t>TE</t>
  </si>
  <si>
    <t>BUF</t>
  </si>
  <si>
    <t>Travaris Cadet</t>
  </si>
  <si>
    <t>RB</t>
  </si>
  <si>
    <t>NO</t>
  </si>
  <si>
    <t>Adrien Robinson</t>
  </si>
  <si>
    <t>TE</t>
  </si>
  <si>
    <t>NYG</t>
  </si>
  <si>
    <t>Matt Bryant</t>
  </si>
  <si>
    <t>K</t>
  </si>
  <si>
    <t>ATL</t>
  </si>
  <si>
    <t>Eddie Royal</t>
  </si>
  <si>
    <t>WR</t>
  </si>
  <si>
    <t>SD</t>
  </si>
  <si>
    <t>Paul Richardson</t>
  </si>
  <si>
    <t>WR</t>
  </si>
  <si>
    <t>SEA</t>
  </si>
  <si>
    <t>Brandon Gibson</t>
  </si>
  <si>
    <t>WR</t>
  </si>
  <si>
    <t>MIA</t>
  </si>
  <si>
    <t>Joseph Randle</t>
  </si>
  <si>
    <t>RB</t>
  </si>
  <si>
    <t>DAL</t>
  </si>
  <si>
    <t>Charles Johnson</t>
  </si>
  <si>
    <t>WR</t>
  </si>
  <si>
    <t>CLE</t>
  </si>
  <si>
    <t>De'Anthony Thomas</t>
  </si>
  <si>
    <t>RB</t>
  </si>
  <si>
    <t>KC</t>
  </si>
  <si>
    <t>Jerick McKinnon</t>
  </si>
  <si>
    <t>RB</t>
  </si>
  <si>
    <t>MIN</t>
  </si>
  <si>
    <t>Jarvis Landry</t>
  </si>
  <si>
    <t>WR</t>
  </si>
  <si>
    <t>MIA</t>
  </si>
  <si>
    <t>Shayne Graham</t>
  </si>
  <si>
    <t>K</t>
  </si>
  <si>
    <t>NO</t>
  </si>
  <si>
    <t>Justin Blackmon</t>
  </si>
  <si>
    <t>WR</t>
  </si>
  <si>
    <t>JAC</t>
  </si>
  <si>
    <t>Robbie Gould</t>
  </si>
  <si>
    <t>K</t>
  </si>
  <si>
    <t>CHI</t>
  </si>
  <si>
    <t>Brandon Pettigrew</t>
  </si>
  <si>
    <t>TE</t>
  </si>
  <si>
    <t>DET</t>
  </si>
  <si>
    <t>Zach Miller</t>
  </si>
  <si>
    <t>TE</t>
  </si>
  <si>
    <t>SEA</t>
  </si>
  <si>
    <t>Philadelphia Eagles</t>
  </si>
  <si>
    <t>DST</t>
  </si>
  <si>
    <t>PHI</t>
  </si>
  <si>
    <t>Michael Vick</t>
  </si>
  <si>
    <t>QB</t>
  </si>
  <si>
    <t>NYJ</t>
  </si>
  <si>
    <t>Blair Walsh</t>
  </si>
  <si>
    <t>K</t>
  </si>
  <si>
    <t>MIN</t>
  </si>
  <si>
    <t>Blake Bortles</t>
  </si>
  <si>
    <t>QB</t>
  </si>
  <si>
    <t>JAC</t>
  </si>
  <si>
    <t>Mike Glennon</t>
  </si>
  <si>
    <t>QB</t>
  </si>
  <si>
    <t>TB</t>
  </si>
  <si>
    <t>Greg Zuerlein</t>
  </si>
  <si>
    <t>K</t>
  </si>
  <si>
    <t>STL</t>
  </si>
  <si>
    <t>Sebastian Janikowski</t>
  </si>
  <si>
    <t>K</t>
  </si>
  <si>
    <t>OAK</t>
  </si>
  <si>
    <t>Graham Gano</t>
  </si>
  <si>
    <t>K</t>
  </si>
  <si>
    <t>CAR</t>
  </si>
  <si>
    <t>Caleb Sturgis</t>
  </si>
  <si>
    <t>K</t>
  </si>
  <si>
    <t>MIA</t>
  </si>
  <si>
    <t>Ryan Succop</t>
  </si>
  <si>
    <t>K</t>
  </si>
  <si>
    <t>KC</t>
  </si>
  <si>
    <t>FantasyPros.com </t>
  </si>
  <si>
    <t> </t>
  </si>
  <si>
    <t>Average Draft Position (ADP) </t>
  </si>
  <si>
    <t> </t>
  </si>
  <si>
    <t>2014 Overall Rankings </t>
  </si>
  <si>
    <t> </t>
  </si>
  <si>
    <t>ADP </t>
  </si>
  <si>
    <t> Player Name </t>
  </si>
  <si>
    <t> Position </t>
  </si>
  <si>
    <t> Team </t>
  </si>
  <si>
    <t> Bye Week </t>
  </si>
  <si>
    <t>Yahoo </t>
  </si>
  <si>
    <t> ESPN </t>
  </si>
  <si>
    <t> CBS </t>
  </si>
  <si>
    <t> MFL </t>
  </si>
  <si>
    <t> FFC </t>
  </si>
  <si>
    <t> NFL </t>
  </si>
  <si>
    <t> </t>
  </si>
  <si>
    <t>ADP</t>
  </si>
  <si>
    <t>LeSean McCoy</t>
  </si>
  <si>
    <t>RB</t>
  </si>
  <si>
    <t>PHI</t>
  </si>
  <si>
    <t>Adrian Peterson</t>
  </si>
  <si>
    <t>RB</t>
  </si>
  <si>
    <t>MIN</t>
  </si>
  <si>
    <t>Jamaal Charles</t>
  </si>
  <si>
    <t>RB</t>
  </si>
  <si>
    <t>KC</t>
  </si>
  <si>
    <t>Matt Forte</t>
  </si>
  <si>
    <t>RB</t>
  </si>
  <si>
    <t>CHI</t>
  </si>
  <si>
    <t>Calvin Johnson</t>
  </si>
  <si>
    <t>WR</t>
  </si>
  <si>
    <t>DET</t>
  </si>
  <si>
    <t>Eddie Lacy</t>
  </si>
  <si>
    <t>RB</t>
  </si>
  <si>
    <t>GB</t>
  </si>
  <si>
    <t>Peyton Manning</t>
  </si>
  <si>
    <t>QB</t>
  </si>
  <si>
    <t>DEN</t>
  </si>
  <si>
    <t>Jimmy Graham</t>
  </si>
  <si>
    <t>TE</t>
  </si>
  <si>
    <t>NO</t>
  </si>
  <si>
    <t>Marshawn Lynch</t>
  </si>
  <si>
    <t>RB</t>
  </si>
  <si>
    <t>SEA</t>
  </si>
  <si>
    <t>Demaryius Thomas</t>
  </si>
  <si>
    <t>WR</t>
  </si>
  <si>
    <t>DEN</t>
  </si>
  <si>
    <t>Dez Bryant</t>
  </si>
  <si>
    <t>WR</t>
  </si>
  <si>
    <t>DAL</t>
  </si>
  <si>
    <t>DeMarco Murray</t>
  </si>
  <si>
    <t>RB</t>
  </si>
  <si>
    <t>DAL</t>
  </si>
  <si>
    <t>A.J. Green</t>
  </si>
  <si>
    <t>WR</t>
  </si>
  <si>
    <t>CIN</t>
  </si>
  <si>
    <t>Drew Brees</t>
  </si>
  <si>
    <t>QB</t>
  </si>
  <si>
    <t>NO</t>
  </si>
  <si>
    <t>Arian Foster</t>
  </si>
  <si>
    <t>RB</t>
  </si>
  <si>
    <t>HOU</t>
  </si>
  <si>
    <t>Aaron Rodgers</t>
  </si>
  <si>
    <t>QB</t>
  </si>
  <si>
    <t>GB</t>
  </si>
  <si>
    <t>Montee Ball</t>
  </si>
  <si>
    <t>RB</t>
  </si>
  <si>
    <t>DEN</t>
  </si>
  <si>
    <t>Brandon Marshall</t>
  </si>
  <si>
    <t>WR</t>
  </si>
  <si>
    <t>CHI</t>
  </si>
  <si>
    <t>Le'Veon Bell</t>
  </si>
  <si>
    <t>RB</t>
  </si>
  <si>
    <t>PIT</t>
  </si>
  <si>
    <t>Julio Jones</t>
  </si>
  <si>
    <t>WR</t>
  </si>
  <si>
    <t>ATL</t>
  </si>
  <si>
    <t>Giovani Bernard</t>
  </si>
  <si>
    <t>RB</t>
  </si>
  <si>
    <t>CIN</t>
  </si>
  <si>
    <t>Jordy Nelson</t>
  </si>
  <si>
    <t>WR</t>
  </si>
  <si>
    <t>GB</t>
  </si>
  <si>
    <t>Alfred Morris</t>
  </si>
  <si>
    <t>RB</t>
  </si>
  <si>
    <t>WAS</t>
  </si>
  <si>
    <t>Doug Martin</t>
  </si>
  <si>
    <t>RB</t>
  </si>
  <si>
    <t>TB</t>
  </si>
  <si>
    <t>Alshon Jeffery</t>
  </si>
  <si>
    <t>WR</t>
  </si>
  <si>
    <t>CHI</t>
  </si>
  <si>
    <t>Antonio Brown</t>
  </si>
  <si>
    <t>WR</t>
  </si>
  <si>
    <t>PIT</t>
  </si>
  <si>
    <t>Zac Stacy</t>
  </si>
  <si>
    <t>RB</t>
  </si>
  <si>
    <t>STL</t>
  </si>
  <si>
    <t>Julius Thomas</t>
  </si>
  <si>
    <t>TE</t>
  </si>
  <si>
    <t>DEN</t>
  </si>
  <si>
    <t>Randall Cobb</t>
  </si>
  <si>
    <t>WR</t>
  </si>
  <si>
    <t>GB</t>
  </si>
  <si>
    <t>Rob Gronkowski</t>
  </si>
  <si>
    <t>TE</t>
  </si>
  <si>
    <t>NE</t>
  </si>
  <si>
    <t>Andre Ellington</t>
  </si>
  <si>
    <t>RB</t>
  </si>
  <si>
    <t>ARI</t>
  </si>
  <si>
    <t>Vincent Jackson</t>
  </si>
  <si>
    <t>WR</t>
  </si>
  <si>
    <t>TB</t>
  </si>
  <si>
    <t>Reggie Bush</t>
  </si>
  <si>
    <t>RB</t>
  </si>
  <si>
    <t>DET</t>
  </si>
  <si>
    <t>Larry Fitzgerald</t>
  </si>
  <si>
    <t>WR</t>
  </si>
  <si>
    <t>ARI</t>
  </si>
  <si>
    <t>C.J. Spiller</t>
  </si>
  <si>
    <t>RB</t>
  </si>
  <si>
    <t>BUF</t>
  </si>
  <si>
    <t>Keenan Allen</t>
  </si>
  <si>
    <t>WR</t>
  </si>
  <si>
    <t>SD</t>
  </si>
  <si>
    <t>Andre Johnson</t>
  </si>
  <si>
    <t>WR</t>
  </si>
  <si>
    <t>HOU</t>
  </si>
  <si>
    <t>Matthew Stafford</t>
  </si>
  <si>
    <t>QB</t>
  </si>
  <si>
    <t>DET</t>
  </si>
  <si>
    <t>Ryan Mathews</t>
  </si>
  <si>
    <t>RB</t>
  </si>
  <si>
    <t>SD</t>
  </si>
  <si>
    <t>Pierre Garcon</t>
  </si>
  <si>
    <t>WR</t>
  </si>
  <si>
    <t>WAS</t>
  </si>
  <si>
    <t>Victor Cruz</t>
  </si>
  <si>
    <t>WR</t>
  </si>
  <si>
    <t>NYG</t>
  </si>
  <si>
    <t>Wes Welker</t>
  </si>
  <si>
    <t>WR</t>
  </si>
  <si>
    <t>DEN</t>
  </si>
  <si>
    <t>Andrew Luck</t>
  </si>
  <si>
    <t>QB</t>
  </si>
  <si>
    <t>IND</t>
  </si>
  <si>
    <t>Michael Crabtree</t>
  </si>
  <si>
    <t>WR</t>
  </si>
  <si>
    <t>SF</t>
  </si>
  <si>
    <t>Roddy White</t>
  </si>
  <si>
    <t>WR</t>
  </si>
  <si>
    <t>ATL</t>
  </si>
  <si>
    <t>Toby Gerhart</t>
  </si>
  <si>
    <t>RB</t>
  </si>
  <si>
    <t>JAC</t>
  </si>
  <si>
    <t>Vernon Davis</t>
  </si>
  <si>
    <t>TE</t>
  </si>
  <si>
    <t>SF</t>
  </si>
  <si>
    <t>Frank Gore</t>
  </si>
  <si>
    <t>RB</t>
  </si>
  <si>
    <t>SF</t>
  </si>
  <si>
    <t>Rashad Jennings</t>
  </si>
  <si>
    <t>RB</t>
  </si>
  <si>
    <t>NYG</t>
  </si>
  <si>
    <t>DeSean Jackson</t>
  </si>
  <si>
    <t>WR</t>
  </si>
  <si>
    <t>WAS</t>
  </si>
  <si>
    <t>Cordarrelle Patterson</t>
  </si>
  <si>
    <t>WR</t>
  </si>
  <si>
    <t>MIN</t>
  </si>
  <si>
    <t>Percy Harvin</t>
  </si>
  <si>
    <t>WR</t>
  </si>
  <si>
    <t>SEA</t>
  </si>
  <si>
    <t>Tom Brady</t>
  </si>
  <si>
    <t>QB</t>
  </si>
  <si>
    <t>NE</t>
  </si>
  <si>
    <t>Bishop Sankey</t>
  </si>
  <si>
    <t>RB</t>
  </si>
  <si>
    <t>TEN</t>
  </si>
  <si>
    <t>Cam Newton</t>
  </si>
  <si>
    <t>QB</t>
  </si>
  <si>
    <t>CAR</t>
  </si>
  <si>
    <t>Jason Witten</t>
  </si>
  <si>
    <t>TE</t>
  </si>
  <si>
    <t>DAL</t>
  </si>
  <si>
    <t>Jordan Cameron</t>
  </si>
  <si>
    <t>TE</t>
  </si>
  <si>
    <t>CLE</t>
  </si>
  <si>
    <t>Nick Foles</t>
  </si>
  <si>
    <t>QB</t>
  </si>
  <si>
    <t>PHI</t>
  </si>
  <si>
    <t>Robert Griffin III</t>
  </si>
  <si>
    <t>QB</t>
  </si>
  <si>
    <t>WAS</t>
  </si>
  <si>
    <t>Michael Floyd</t>
  </si>
  <si>
    <t>WR</t>
  </si>
  <si>
    <t>ARI</t>
  </si>
  <si>
    <t>Seattle Seahawks</t>
  </si>
  <si>
    <t>DST</t>
  </si>
  <si>
    <t>SEA</t>
  </si>
  <si>
    <t>Chris Johnson</t>
  </si>
  <si>
    <t>RB</t>
  </si>
  <si>
    <t>NYJ</t>
  </si>
  <si>
    <t>Ty Hilton</t>
  </si>
  <si>
    <t>WR</t>
  </si>
  <si>
    <t>IND</t>
  </si>
  <si>
    <t>Matt Ryan</t>
  </si>
  <si>
    <t>QB</t>
  </si>
  <si>
    <t>ATL</t>
  </si>
  <si>
    <t>Torrey Smith</t>
  </si>
  <si>
    <t>WR</t>
  </si>
  <si>
    <t>BAL</t>
  </si>
  <si>
    <t>Shane Vereen</t>
  </si>
  <si>
    <t>RB</t>
  </si>
  <si>
    <t>NE</t>
  </si>
  <si>
    <t>Ben Tate</t>
  </si>
  <si>
    <t>RB</t>
  </si>
  <si>
    <t>CLE</t>
  </si>
  <si>
    <t>Ray Rice</t>
  </si>
  <si>
    <t>RB</t>
  </si>
  <si>
    <t>BAL</t>
  </si>
  <si>
    <t>Trent Richardson</t>
  </si>
  <si>
    <t>RB</t>
  </si>
  <si>
    <t>IND</t>
  </si>
  <si>
    <t>Joique Bell</t>
  </si>
  <si>
    <t>RB</t>
  </si>
  <si>
    <t>DET</t>
  </si>
  <si>
    <t>Julian Edelman</t>
  </si>
  <si>
    <t>WR</t>
  </si>
  <si>
    <t>NE</t>
  </si>
  <si>
    <t>Greg Olsen</t>
  </si>
  <si>
    <t>TE</t>
  </si>
  <si>
    <t>CAR</t>
  </si>
  <si>
    <t>Colin Kaepernick</t>
  </si>
  <si>
    <t>QB</t>
  </si>
  <si>
    <t>SF</t>
  </si>
  <si>
    <t>Jeremy Maclin</t>
  </si>
  <si>
    <t>WR</t>
  </si>
  <si>
    <t>PHI</t>
  </si>
  <si>
    <t>Dennis Pitta</t>
  </si>
  <si>
    <t>TE</t>
  </si>
  <si>
    <t>BAL</t>
  </si>
  <si>
    <t>Marques Colston</t>
  </si>
  <si>
    <t>WR</t>
  </si>
  <si>
    <t>NO</t>
  </si>
  <si>
    <t>San Francisco 49ers</t>
  </si>
  <si>
    <t>DST</t>
  </si>
  <si>
    <t>SF</t>
  </si>
  <si>
    <t>Emmanuel Sanders</t>
  </si>
  <si>
    <t>WR</t>
  </si>
  <si>
    <t>DEN</t>
  </si>
  <si>
    <t>Mike Wallace</t>
  </si>
  <si>
    <t>WR</t>
  </si>
  <si>
    <t>MIA</t>
  </si>
  <si>
    <t>Stevan Ridley</t>
  </si>
  <si>
    <t>RB</t>
  </si>
  <si>
    <t>NE</t>
  </si>
  <si>
    <t>Carolina Panthers</t>
  </si>
  <si>
    <t>DST</t>
  </si>
  <si>
    <t>CAR</t>
  </si>
  <si>
    <t>Jordan Reed</t>
  </si>
  <si>
    <t>TE</t>
  </si>
  <si>
    <t>WAS</t>
  </si>
  <si>
    <t>Golden Tate</t>
  </si>
  <si>
    <t>WR</t>
  </si>
  <si>
    <t>DET</t>
  </si>
  <si>
    <t>Tony Romo</t>
  </si>
  <si>
    <t>QB</t>
  </si>
  <si>
    <t>DAL</t>
  </si>
  <si>
    <t>Kendall Wright</t>
  </si>
  <si>
    <t>WR</t>
  </si>
  <si>
    <t>TEN</t>
  </si>
  <si>
    <t>Steven Jackson</t>
  </si>
  <si>
    <t>RB</t>
  </si>
  <si>
    <t>ATL</t>
  </si>
  <si>
    <t>Maurice Jones-Drew</t>
  </si>
  <si>
    <t>RB</t>
  </si>
  <si>
    <t>OAK</t>
  </si>
  <si>
    <t>Kyle Rudolph</t>
  </si>
  <si>
    <t>TE</t>
  </si>
  <si>
    <t>MIN</t>
  </si>
  <si>
    <t>Reggie Wayne</t>
  </si>
  <si>
    <t>WR</t>
  </si>
  <si>
    <t>IND</t>
  </si>
  <si>
    <t>Sammy Watkins</t>
  </si>
  <si>
    <t>WR</t>
  </si>
  <si>
    <t>BUF</t>
  </si>
  <si>
    <t>Terrance Williams</t>
  </si>
  <si>
    <t>WR</t>
  </si>
  <si>
    <t>DAL</t>
  </si>
  <si>
    <t>Pierre Thomas</t>
  </si>
  <si>
    <t>RB</t>
  </si>
  <si>
    <t>NO</t>
  </si>
  <si>
    <t>Eric Decker</t>
  </si>
  <si>
    <t>WR</t>
  </si>
  <si>
    <t>NYJ</t>
  </si>
  <si>
    <t>Lamar Miller</t>
  </si>
  <si>
    <t>RB</t>
  </si>
  <si>
    <t>MIA</t>
  </si>
  <si>
    <t>Russell Wilson</t>
  </si>
  <si>
    <t>QB</t>
  </si>
  <si>
    <t>SEA</t>
  </si>
  <si>
    <t>Jay Cutler</t>
  </si>
  <si>
    <t>QB</t>
  </si>
  <si>
    <t>CHI</t>
  </si>
  <si>
    <t>Stephen Gostkowski</t>
  </si>
  <si>
    <t>K</t>
  </si>
  <si>
    <t>NE</t>
  </si>
  <si>
    <t>Fred Jackson</t>
  </si>
  <si>
    <t>RB</t>
  </si>
  <si>
    <t>BUF</t>
  </si>
  <si>
    <t>Matt Prater</t>
  </si>
  <si>
    <t>K</t>
  </si>
  <si>
    <t>DEN</t>
  </si>
  <si>
    <t>Arizona Cardinals</t>
  </si>
  <si>
    <t>DST</t>
  </si>
  <si>
    <t>ARI</t>
  </si>
  <si>
    <t>Denver Broncos</t>
  </si>
  <si>
    <t>DST</t>
  </si>
  <si>
    <t>DEN</t>
  </si>
  <si>
    <t>Darren Sproles</t>
  </si>
  <si>
    <t>RB</t>
  </si>
  <si>
    <t>PHI</t>
  </si>
  <si>
    <t>Brandin Cooks</t>
  </si>
  <si>
    <t>WR</t>
  </si>
  <si>
    <t>NO</t>
  </si>
  <si>
    <t>St. Louis Rams</t>
  </si>
  <si>
    <t>DST</t>
  </si>
  <si>
    <t>STL</t>
  </si>
  <si>
    <t>Philip Rivers</t>
  </si>
  <si>
    <t>QB</t>
  </si>
  <si>
    <t>SD</t>
  </si>
  <si>
    <t>Kansas City Chiefs</t>
  </si>
  <si>
    <t>DST</t>
  </si>
  <si>
    <t>KC</t>
  </si>
  <si>
    <t>Knowshon Moreno</t>
  </si>
  <si>
    <t>RB</t>
  </si>
  <si>
    <t>MIA</t>
  </si>
  <si>
    <t>Danny Woodhead</t>
  </si>
  <si>
    <t>RB</t>
  </si>
  <si>
    <t>SD</t>
  </si>
  <si>
    <t>Riley Cooper</t>
  </si>
  <si>
    <t>WR</t>
  </si>
  <si>
    <t>PHI</t>
  </si>
  <si>
    <t>New England Patriots</t>
  </si>
  <si>
    <t>DST</t>
  </si>
  <si>
    <t>NE</t>
  </si>
  <si>
    <t>Cincinnati Bengals</t>
  </si>
  <si>
    <t>DST</t>
  </si>
  <si>
    <t>CIN</t>
  </si>
  <si>
    <t>Dwayne Bowe</t>
  </si>
  <si>
    <t>WR</t>
  </si>
  <si>
    <t>KC</t>
  </si>
  <si>
    <t>Anquan Boldin</t>
  </si>
  <si>
    <t>WR</t>
  </si>
  <si>
    <t>SF</t>
  </si>
  <si>
    <t>DeAngelo Williams</t>
  </si>
  <si>
    <t>RB</t>
  </si>
  <si>
    <t>CAR</t>
  </si>
  <si>
    <t>Zach Ertz</t>
  </si>
  <si>
    <t>TE</t>
  </si>
  <si>
    <t>PHI</t>
  </si>
  <si>
    <t>Bernard Pierce</t>
  </si>
  <si>
    <t>RB</t>
  </si>
  <si>
    <t>BAL</t>
  </si>
  <si>
    <t>Terrance West</t>
  </si>
  <si>
    <t>RB</t>
  </si>
  <si>
    <t>CLE</t>
  </si>
  <si>
    <t>Martellus Bennett</t>
  </si>
  <si>
    <t>TE</t>
  </si>
  <si>
    <t>CHI</t>
  </si>
  <si>
    <t>Justin Tucker</t>
  </si>
  <si>
    <t>K</t>
  </si>
  <si>
    <t>BAL</t>
  </si>
  <si>
    <t>Mike Evans</t>
  </si>
  <si>
    <t>WR</t>
  </si>
  <si>
    <t>TB</t>
  </si>
  <si>
    <t>Steven Hauschka</t>
  </si>
  <si>
    <t>K</t>
  </si>
  <si>
    <t>SEA</t>
  </si>
  <si>
    <t>Ben Roethlisberger</t>
  </si>
  <si>
    <t>QB</t>
  </si>
  <si>
    <t>PIT</t>
  </si>
  <si>
    <t>Darren McFadden</t>
  </si>
  <si>
    <t>RB</t>
  </si>
  <si>
    <t>OAK</t>
  </si>
  <si>
    <t>Rueben Randle</t>
  </si>
  <si>
    <t>WR</t>
  </si>
  <si>
    <t>NYG</t>
  </si>
  <si>
    <t>DeAndre Hopkins</t>
  </si>
  <si>
    <t>WR</t>
  </si>
  <si>
    <t>HOU</t>
  </si>
  <si>
    <t>Andy Dalton</t>
  </si>
  <si>
    <t>QB</t>
  </si>
  <si>
    <t>CIN</t>
  </si>
  <si>
    <t>Cecil Shorts</t>
  </si>
  <si>
    <t>WR</t>
  </si>
  <si>
    <t>JAC</t>
  </si>
  <si>
    <t>Carlos Hyde</t>
  </si>
  <si>
    <t>RB</t>
  </si>
  <si>
    <t>SF</t>
  </si>
  <si>
    <t>Hakeem Nicks</t>
  </si>
  <si>
    <t>WR</t>
  </si>
  <si>
    <t>IND</t>
  </si>
  <si>
    <t>Phil Dawson</t>
  </si>
  <si>
    <t>K</t>
  </si>
  <si>
    <t>SF</t>
  </si>
  <si>
    <t>Khiry Robinson</t>
  </si>
  <si>
    <t>RB</t>
  </si>
  <si>
    <t>NO</t>
  </si>
  <si>
    <t>Mark Ingram</t>
  </si>
  <si>
    <t>RB</t>
  </si>
  <si>
    <t>NO</t>
  </si>
  <si>
    <t>Josh Gordon</t>
  </si>
  <si>
    <t>WR</t>
  </si>
  <si>
    <t>CLE</t>
  </si>
  <si>
    <t>Mason Crosby</t>
  </si>
  <si>
    <t>K</t>
  </si>
  <si>
    <t>GB</t>
  </si>
  <si>
    <t>Kelvin Benjamin</t>
  </si>
  <si>
    <t>WR</t>
  </si>
  <si>
    <t>CAR</t>
  </si>
  <si>
    <t>Tavon Austin</t>
  </si>
  <si>
    <t>WR</t>
  </si>
  <si>
    <t>STL</t>
  </si>
  <si>
    <t>Antonio Gates</t>
  </si>
  <si>
    <t>TE</t>
  </si>
  <si>
    <t>SD</t>
  </si>
  <si>
    <t>Jeremy Hill</t>
  </si>
  <si>
    <t>RB</t>
  </si>
  <si>
    <t>CIN</t>
  </si>
  <si>
    <t>Houston Texans</t>
  </si>
  <si>
    <t>DST</t>
  </si>
  <si>
    <t>HOU</t>
  </si>
  <si>
    <t>Andre Williams</t>
  </si>
  <si>
    <t>RB</t>
  </si>
  <si>
    <t>NYG</t>
  </si>
  <si>
    <t>Danny Amendola</t>
  </si>
  <si>
    <t>WR</t>
  </si>
  <si>
    <t>NE</t>
  </si>
  <si>
    <t>Johnny Manziel</t>
  </si>
  <si>
    <t>QB</t>
  </si>
  <si>
    <t>CLE</t>
  </si>
  <si>
    <t>Devonta Freeman</t>
  </si>
  <si>
    <t>RB</t>
  </si>
  <si>
    <t>ATL</t>
  </si>
  <si>
    <t>Christopher Ivory</t>
  </si>
  <si>
    <t>RB</t>
  </si>
  <si>
    <t>NYJ</t>
  </si>
  <si>
    <t>Eric Ebron</t>
  </si>
  <si>
    <t>TE</t>
  </si>
  <si>
    <t>DET</t>
  </si>
  <si>
    <t>Justin Hunter</t>
  </si>
  <si>
    <t>WR</t>
  </si>
  <si>
    <t>TEN</t>
  </si>
  <si>
    <t>LeGarrette Blount</t>
  </si>
  <si>
    <t>RB</t>
  </si>
  <si>
    <t>PIT</t>
  </si>
  <si>
    <t>Adam Vinatieri</t>
  </si>
  <si>
    <t>K</t>
  </si>
  <si>
    <t>IND</t>
  </si>
  <si>
    <t>Alex Smith</t>
  </si>
  <si>
    <t>QB</t>
  </si>
  <si>
    <t>KC</t>
  </si>
  <si>
    <t>Dan Bailey</t>
  </si>
  <si>
    <t>K</t>
  </si>
  <si>
    <t>DAL</t>
  </si>
  <si>
    <t>Charles Clay</t>
  </si>
  <si>
    <t>TE</t>
  </si>
  <si>
    <t>MIA</t>
  </si>
  <si>
    <t>Christine Michael</t>
  </si>
  <si>
    <t>RB</t>
  </si>
  <si>
    <t>SEA</t>
  </si>
  <si>
    <t>Chicago Bears</t>
  </si>
  <si>
    <t>DST</t>
  </si>
  <si>
    <t>CHI</t>
  </si>
  <si>
    <t>Steve Smith</t>
  </si>
  <si>
    <t>WR</t>
  </si>
  <si>
    <t>BAL</t>
  </si>
  <si>
    <t>Marvin Jones</t>
  </si>
  <si>
    <t>WR</t>
  </si>
  <si>
    <t>CIN</t>
  </si>
  <si>
    <t>Eli Manning</t>
  </si>
  <si>
    <t>QB</t>
  </si>
  <si>
    <t>NYG</t>
  </si>
  <si>
    <t>Joe Flacco</t>
  </si>
  <si>
    <t>QB</t>
  </si>
  <si>
    <t>BAL</t>
  </si>
  <si>
    <t>Ladarius Green</t>
  </si>
  <si>
    <t>TE</t>
  </si>
  <si>
    <t>SD</t>
  </si>
  <si>
    <t>Greg Jennings</t>
  </si>
  <si>
    <t>WR</t>
  </si>
  <si>
    <t>MIN</t>
  </si>
  <si>
    <t>Heath Miller</t>
  </si>
  <si>
    <t>TE</t>
  </si>
  <si>
    <t>PIT</t>
  </si>
  <si>
    <t>Carson Palmer</t>
  </si>
  <si>
    <t>QB</t>
  </si>
  <si>
    <t>ARI</t>
  </si>
  <si>
    <t>Kenny Stills</t>
  </si>
  <si>
    <t>WR</t>
  </si>
  <si>
    <t>NO</t>
  </si>
  <si>
    <t>Ryan Tannehill</t>
  </si>
  <si>
    <t>QB</t>
  </si>
  <si>
    <t>MIA</t>
  </si>
  <si>
    <t>Pittsburgh Steelers</t>
  </si>
  <si>
    <t>DST</t>
  </si>
  <si>
    <t>PIT</t>
  </si>
  <si>
    <t>Cleveland Browns</t>
  </si>
  <si>
    <t>DST</t>
  </si>
  <si>
    <t>CLE</t>
  </si>
  <si>
    <t>Sam Bradford</t>
  </si>
  <si>
    <t>QB</t>
  </si>
  <si>
    <t>STL</t>
  </si>
  <si>
    <t>Sebastian Janikowski</t>
  </si>
  <si>
    <t>K</t>
  </si>
  <si>
    <t>OAK</t>
  </si>
  <si>
    <t>Jarrett Boykin</t>
  </si>
  <si>
    <t>WR</t>
  </si>
  <si>
    <t>GB</t>
  </si>
  <si>
    <t>New Orleans Saints</t>
  </si>
  <si>
    <t>DST</t>
  </si>
  <si>
    <t>NO</t>
  </si>
  <si>
    <t>Blair Walsh</t>
  </si>
  <si>
    <t>K</t>
  </si>
  <si>
    <t>MIN</t>
  </si>
  <si>
    <t>Green Bay Packers</t>
  </si>
  <si>
    <t>DST</t>
  </si>
  <si>
    <t>GB</t>
  </si>
  <si>
    <t>Tre Mason</t>
  </si>
  <si>
    <t>RB</t>
  </si>
  <si>
    <t>STL</t>
  </si>
  <si>
    <t>Brian Hartline</t>
  </si>
  <si>
    <t>WR</t>
  </si>
  <si>
    <t>MIA</t>
  </si>
  <si>
    <t>James Jones</t>
  </si>
  <si>
    <t>WR</t>
  </si>
  <si>
    <t>OAK</t>
  </si>
  <si>
    <t>Markus Wheaton</t>
  </si>
  <si>
    <t>WR</t>
  </si>
  <si>
    <t>PIT</t>
  </si>
  <si>
    <t>Doug Baldwin</t>
  </si>
  <si>
    <t>WR</t>
  </si>
  <si>
    <t>SEA</t>
  </si>
  <si>
    <t>Shonn Greene</t>
  </si>
  <si>
    <t>RB</t>
  </si>
  <si>
    <t>TEN</t>
  </si>
  <si>
    <t>Jordan Matthews</t>
  </si>
  <si>
    <t>WR</t>
  </si>
  <si>
    <t>PHI</t>
  </si>
  <si>
    <t>Buffalo Bills</t>
  </si>
  <si>
    <t>DST</t>
  </si>
  <si>
    <t>BUF</t>
  </si>
  <si>
    <t>Nick Novak</t>
  </si>
  <si>
    <t>K</t>
  </si>
  <si>
    <t>SD</t>
  </si>
  <si>
    <t>Tampa Bay Buccaneers</t>
  </si>
  <si>
    <t>DST</t>
  </si>
  <si>
    <t>TB</t>
  </si>
  <si>
    <t>Baltimore Ravens</t>
  </si>
  <si>
    <t>DST</t>
  </si>
  <si>
    <t>BAL</t>
  </si>
  <si>
    <t>Ahmad Bradshaw</t>
  </si>
  <si>
    <t>RB</t>
  </si>
  <si>
    <t>IND</t>
  </si>
  <si>
    <t>Kenny Britt</t>
  </si>
  <si>
    <t>WR</t>
  </si>
  <si>
    <t>STL</t>
  </si>
  <si>
    <t>Josh McCown</t>
  </si>
  <si>
    <t>QB</t>
  </si>
  <si>
    <t>TB</t>
  </si>
  <si>
    <t>Matt Bryant</t>
  </si>
  <si>
    <t>K</t>
  </si>
  <si>
    <t>ATL</t>
  </si>
  <si>
    <t>Knile Davis</t>
  </si>
  <si>
    <t>RB</t>
  </si>
  <si>
    <t>KC</t>
  </si>
  <si>
    <t>Michael Vick</t>
  </si>
  <si>
    <t>QB</t>
  </si>
  <si>
    <t>NYJ</t>
  </si>
  <si>
    <t>Miles Austin</t>
  </si>
  <si>
    <t>WR</t>
  </si>
  <si>
    <t>CLE</t>
  </si>
  <si>
    <t>Odell Beckham Jr.</t>
  </si>
  <si>
    <t>WR</t>
  </si>
  <si>
    <t>NYG</t>
  </si>
  <si>
    <t>Tony Gonzalez</t>
  </si>
  <si>
    <t>TE</t>
  </si>
  <si>
    <t>FA</t>
  </si>
  <si>
    <t>Aaron Dobson</t>
  </si>
  <si>
    <t>WR</t>
  </si>
  <si>
    <t>NE</t>
  </si>
  <si>
    <t>Dallas Cowboys</t>
  </si>
  <si>
    <t>DST</t>
  </si>
  <si>
    <t>DAL</t>
  </si>
  <si>
    <t>Delanie Walker</t>
  </si>
  <si>
    <t>TE</t>
  </si>
  <si>
    <t>TEN</t>
  </si>
  <si>
    <t>Zach Miller</t>
  </si>
  <si>
    <t>TE</t>
  </si>
  <si>
    <t>SEA</t>
  </si>
  <si>
    <t>Robbie Gould</t>
  </si>
  <si>
    <t>K</t>
  </si>
  <si>
    <t>CHI</t>
  </si>
  <si>
    <t>Detroit Lions</t>
  </si>
  <si>
    <t>DST</t>
  </si>
  <si>
    <t>DET</t>
  </si>
  <si>
    <t>James White</t>
  </si>
  <si>
    <t>RB</t>
  </si>
  <si>
    <t>NE</t>
  </si>
  <si>
    <t>Jermichael Finley</t>
  </si>
  <si>
    <t>TE</t>
  </si>
  <si>
    <t>FA</t>
  </si>
  <si>
    <t>Jonathan Stewart</t>
  </si>
  <si>
    <t>RB</t>
  </si>
  <si>
    <t>CAR</t>
  </si>
  <si>
    <t>Marqise Lee</t>
  </si>
  <si>
    <t>WR</t>
  </si>
  <si>
    <t>JAC</t>
  </si>
  <si>
    <t>New York Giants</t>
  </si>
  <si>
    <t>DST</t>
  </si>
  <si>
    <t>NYG</t>
  </si>
  <si>
    <t>Andre Brown</t>
  </si>
  <si>
    <t>RB</t>
  </si>
  <si>
    <t>HOU</t>
  </si>
  <si>
    <t>Shayne Graham</t>
  </si>
  <si>
    <t>K</t>
  </si>
  <si>
    <t>NO</t>
  </si>
  <si>
    <t>Brent Celek</t>
  </si>
  <si>
    <t>TE</t>
  </si>
  <si>
    <t>PHI</t>
  </si>
  <si>
    <t>James Starks</t>
  </si>
  <si>
    <t>RB</t>
  </si>
  <si>
    <t>GB</t>
  </si>
  <si>
    <t>Owen Daniels</t>
  </si>
  <si>
    <t>TE</t>
  </si>
  <si>
    <t>BAL</t>
  </si>
  <si>
    <t>Philadelphia Eagles</t>
  </si>
  <si>
    <t>DST</t>
  </si>
  <si>
    <t>PHI</t>
  </si>
  <si>
    <t>Steve Johnson</t>
  </si>
  <si>
    <t>WR</t>
  </si>
  <si>
    <t>SF</t>
  </si>
  <si>
    <t>Harry Douglas</t>
  </si>
  <si>
    <t>WR</t>
  </si>
  <si>
    <t>ATL</t>
  </si>
  <si>
    <t>Dwayne Allen</t>
  </si>
  <si>
    <t>TE</t>
  </si>
  <si>
    <t>IND</t>
  </si>
  <si>
    <t>Donald Brown</t>
  </si>
  <si>
    <t>RB</t>
  </si>
  <si>
    <t>SD</t>
  </si>
  <si>
    <t>Ronnie Hillman</t>
  </si>
  <si>
    <t>RB</t>
  </si>
  <si>
    <t>DEN</t>
  </si>
  <si>
    <t>David Akers</t>
  </si>
  <si>
    <t>K</t>
  </si>
  <si>
    <t>FA</t>
  </si>
  <si>
    <t>Coby Fleener</t>
  </si>
  <si>
    <t>TE</t>
  </si>
  <si>
    <t>IND</t>
  </si>
  <si>
    <t>Dexter McCluster</t>
  </si>
  <si>
    <t>WR</t>
  </si>
  <si>
    <t>TEN</t>
  </si>
  <si>
    <t>Lance Dunbar</t>
  </si>
  <si>
    <t>RB</t>
  </si>
  <si>
    <t>DAL</t>
  </si>
  <si>
    <t>Stepfan Taylor</t>
  </si>
  <si>
    <t>RB</t>
  </si>
  <si>
    <t>ARI</t>
  </si>
  <si>
    <t>Teddy Bridgewater</t>
  </si>
  <si>
    <t>QB</t>
  </si>
  <si>
    <t>MIN</t>
  </si>
  <si>
    <t>Jerricho Cotchery</t>
  </si>
  <si>
    <t>WR</t>
  </si>
  <si>
    <t>CAR</t>
  </si>
  <si>
    <t>Travis Kelce</t>
  </si>
  <si>
    <t>TE</t>
  </si>
  <si>
    <t>KC</t>
  </si>
  <si>
    <t>Miami Dolphins</t>
  </si>
  <si>
    <t>DST</t>
  </si>
  <si>
    <t>MIA</t>
  </si>
  <si>
    <t>Dan Carpenter</t>
  </si>
  <si>
    <t>K</t>
  </si>
  <si>
    <t>BUF</t>
  </si>
  <si>
    <t>Indianapolis Colts</t>
  </si>
  <si>
    <t>DST</t>
  </si>
  <si>
    <t>IND</t>
  </si>
  <si>
    <t>Kenbrell Thompkins</t>
  </si>
  <si>
    <t>WR</t>
  </si>
  <si>
    <t>NE</t>
  </si>
  <si>
    <t>John Parker Wilson</t>
  </si>
  <si>
    <t>QB</t>
  </si>
  <si>
    <t>FA</t>
  </si>
  <si>
    <t>Brandon LaFell</t>
  </si>
  <si>
    <t>WR</t>
  </si>
  <si>
    <t>NE</t>
  </si>
  <si>
    <t>Jared Cook</t>
  </si>
  <si>
    <t>TE</t>
  </si>
  <si>
    <t>STL</t>
  </si>
  <si>
    <t>Ryan Succop</t>
  </si>
  <si>
    <t>K</t>
  </si>
  <si>
    <t>KC</t>
  </si>
  <si>
    <t>New York Jets</t>
  </si>
  <si>
    <t>DST</t>
  </si>
  <si>
    <t>NYJ</t>
  </si>
  <si>
    <t>Alex Henery</t>
  </si>
  <si>
    <t>K</t>
  </si>
  <si>
    <t>PHI</t>
  </si>
  <si>
    <t>Garrett Graham</t>
  </si>
  <si>
    <t>TE</t>
  </si>
  <si>
    <t>HOU</t>
  </si>
  <si>
    <t>C.J. Anderson</t>
  </si>
  <si>
    <t>RB</t>
  </si>
  <si>
    <t>DEN</t>
  </si>
  <si>
    <t>Roy Helu</t>
  </si>
  <si>
    <t>RB</t>
  </si>
  <si>
    <t>WAS</t>
  </si>
  <si>
    <t>Greg Zuerlein</t>
  </si>
  <si>
    <t>K</t>
  </si>
  <si>
    <t>STL</t>
  </si>
  <si>
    <t>E.J. Manuel</t>
  </si>
  <si>
    <t>QB</t>
  </si>
  <si>
    <t>BUF</t>
  </si>
  <si>
    <t>Andrew Hawkins</t>
  </si>
  <si>
    <t>WR</t>
  </si>
  <si>
    <t>CLE</t>
  </si>
  <si>
    <t>Charles Sims</t>
  </si>
  <si>
    <t>RB</t>
  </si>
  <si>
    <t>TB</t>
  </si>
  <si>
    <t>Nick Folk</t>
  </si>
  <si>
    <t>K</t>
  </si>
  <si>
    <t>NYJ</t>
  </si>
  <si>
    <t>Tyler Eifert</t>
  </si>
  <si>
    <t>TE</t>
  </si>
  <si>
    <t>CIN</t>
  </si>
  <si>
    <t>Rod Streater</t>
  </si>
  <si>
    <t>WR</t>
  </si>
  <si>
    <t>OAK</t>
  </si>
  <si>
    <t>Minnesota Vikings</t>
  </si>
  <si>
    <t>DST</t>
  </si>
  <si>
    <t>MIN</t>
  </si>
  <si>
    <t>Jace Amaro</t>
  </si>
  <si>
    <t>TE</t>
  </si>
  <si>
    <t>NYJ</t>
  </si>
  <si>
    <t>Caleb Sturgis</t>
  </si>
  <si>
    <t>K</t>
  </si>
  <si>
    <t>MIA</t>
  </si>
  <si>
    <t>Shaun Suisham</t>
  </si>
  <si>
    <t>K</t>
  </si>
  <si>
    <t>PIT</t>
  </si>
  <si>
    <t>Robert Woods</t>
  </si>
  <si>
    <t>WR</t>
  </si>
  <si>
    <t>BUF</t>
  </si>
  <si>
    <t>Marcedes Lewis</t>
  </si>
  <si>
    <t>TE</t>
  </si>
  <si>
    <t>JAC</t>
  </si>
  <si>
    <t>Jay Feely</t>
  </si>
  <si>
    <t>K</t>
  </si>
  <si>
    <t>ARI</t>
  </si>
  <si>
    <t>Ranks</t>
  </si>
  <si>
    <t>Kicking</t>
  </si>
  <si>
    <t>FG Made By Distance</t>
  </si>
  <si>
    <t>Player</t>
  </si>
  <si>
    <t>Pos</t>
  </si>
  <si>
    <t>XPM</t>
  </si>
  <si>
    <t>FGA</t>
  </si>
  <si>
    <t>FGM</t>
  </si>
  <si>
    <t>From 0yds</t>
  </si>
  <si>
    <t>From 20yds</t>
  </si>
  <si>
    <t>From 30yds</t>
  </si>
  <si>
    <t>From 40yds</t>
  </si>
  <si>
    <t>From 50yds</t>
  </si>
  <si>
    <t>CI</t>
  </si>
  <si>
    <t>FP</t>
  </si>
  <si>
    <t>Mason Crosby (K, GB)</t>
  </si>
  <si>
    <t>128.27-161.85</t>
  </si>
  <si>
    <t>Matt Prater (K, DEN)</t>
  </si>
  <si>
    <t>125.41-160.19</t>
  </si>
  <si>
    <t>Stephen Gostkowski (K, NE)</t>
  </si>
  <si>
    <t>125.48-158.44</t>
  </si>
  <si>
    <t>https://www.numberfire.com/nfl/fantasy/remaining-projections/k</t>
  </si>
  <si>
    <t>Justin Tucker (K, BAL)</t>
  </si>
  <si>
    <t>105.22-176.16</t>
  </si>
  <si>
    <t>Adam Vinatieri (K, IND)</t>
  </si>
  <si>
    <t>122.03-155.93</t>
  </si>
  <si>
    <t>Dan Bailey (K, DAL)</t>
  </si>
  <si>
    <t>118.99-158.25</t>
  </si>
  <si>
    <t>Steven Hauschka (K, SEA)</t>
  </si>
  <si>
    <t>103.49-172.73</t>
  </si>
  <si>
    <t>Nick Novak (K, SD)</t>
  </si>
  <si>
    <t>122.18-153.5</t>
  </si>
  <si>
    <t>Phil Dawson (K, SF)</t>
  </si>
  <si>
    <t>119.52-155.76</t>
  </si>
  <si>
    <t>Graham Gano (K, CAR)</t>
  </si>
  <si>
    <t>119.95-154.51</t>
  </si>
  <si>
    <t>Blair Walsh (K, MIN)</t>
  </si>
  <si>
    <t>102.84-171.46</t>
  </si>
  <si>
    <t>Matt Bryant (K, ATL)</t>
  </si>
  <si>
    <t>101.45-169.67</t>
  </si>
  <si>
    <t>Robbie Gould (K, CHI)</t>
  </si>
  <si>
    <t>119.24-149.1</t>
  </si>
  <si>
    <t>Dan Carpenter (K, BUF)</t>
  </si>
  <si>
    <t>116.12-149.88</t>
  </si>
  <si>
    <t>Shaun Suisham (K, PIT)</t>
  </si>
  <si>
    <t>116.2-149.28</t>
  </si>
  <si>
    <t>Shayne Graham (K, NO)</t>
  </si>
  <si>
    <t>116.62-145.88</t>
  </si>
  <si>
    <t>Josh Scobee (K, JAC)</t>
  </si>
  <si>
    <t>109.2-141.48</t>
  </si>
  <si>
    <t>Jay Feely (K, ARI)</t>
  </si>
  <si>
    <t>109.38-141.28</t>
  </si>
  <si>
    <t>Greg Zuerlein (K, STL)</t>
  </si>
  <si>
    <t>109.55-141.05</t>
  </si>
  <si>
    <t>Alex Henery (K, PHI)</t>
  </si>
  <si>
    <t>109.34-139.16</t>
  </si>
  <si>
    <t>Nate Freese (K, DET)</t>
  </si>
  <si>
    <t>108.87-139.49</t>
  </si>
  <si>
    <t>Nick Folk (K, NYJ)</t>
  </si>
  <si>
    <t>91.24-152.2</t>
  </si>
  <si>
    <t>Kai Forbath (K, WSH)</t>
  </si>
  <si>
    <t>104.63-137.79</t>
  </si>
  <si>
    <t>Caleb Sturgis (K, MIA)</t>
  </si>
  <si>
    <t>103.33-137.07</t>
  </si>
  <si>
    <t>Mike Nugent (K, CIN)</t>
  </si>
  <si>
    <t>102.69-136.35</t>
  </si>
  <si>
    <t>Sebastian Janikowski (K, OAK)</t>
  </si>
  <si>
    <t>86.38-144.42</t>
  </si>
  <si>
    <t>Ryan Succop (K, KC)</t>
  </si>
  <si>
    <t>93.94-129.68</t>
  </si>
  <si>
    <t>Connor Barth (K, TB)</t>
  </si>
  <si>
    <t>94.87-126.43</t>
  </si>
  <si>
    <t>Josh Brown (K, NYG)</t>
  </si>
  <si>
    <t>91.71-127.01</t>
  </si>
  <si>
    <t>Randy Bullock (K, HOU)</t>
  </si>
  <si>
    <t>94.33-123.27</t>
  </si>
  <si>
    <t>Billy Cundiff (K, CLE)</t>
  </si>
  <si>
    <t>92.16-122.56</t>
  </si>
  <si>
    <t>Ranks</t>
  </si>
  <si>
    <t>Defense</t>
  </si>
  <si>
    <t>Player</t>
  </si>
  <si>
    <t>Pos</t>
  </si>
  <si>
    <t>Points Allowed</t>
  </si>
  <si>
    <t>Yards Allowed</t>
  </si>
  <si>
    <t>Sacks</t>
  </si>
  <si>
    <t>INTs</t>
  </si>
  <si>
    <t>Fumbles</t>
  </si>
  <si>
    <t>TDs</t>
  </si>
  <si>
    <t>CI</t>
  </si>
  <si>
    <t>FP</t>
  </si>
  <si>
    <t>Seattle D/ST (D, SEA)</t>
  </si>
  <si>
    <t>149.43-210.61</t>
  </si>
  <si>
    <t>Cincinnati D/ST (D, CIN)</t>
  </si>
  <si>
    <t>135.65-203.17</t>
  </si>
  <si>
    <t>San Francisco D/ST (D, SF)</t>
  </si>
  <si>
    <t>133.39-189.69</t>
  </si>
  <si>
    <t>Carolina D/ST (D, CAR)</t>
  </si>
  <si>
    <t>129.21-192.45</t>
  </si>
  <si>
    <t>Arizona D/ST (D, ARI)</t>
  </si>
  <si>
    <t>122.03-178.67</t>
  </si>
  <si>
    <t>Cleveland D/ST (D, CLE)</t>
  </si>
  <si>
    <t>114.17-178.95</t>
  </si>
  <si>
    <t>Kansas City D/ST (D, KC)</t>
  </si>
  <si>
    <t>116.12-176.6</t>
  </si>
  <si>
    <t>Buffalo D/ST (D, BUF)</t>
  </si>
  <si>
    <t>118.98-173.6</t>
  </si>
  <si>
    <t>Pittsburgh D/ST (D, PIT)</t>
  </si>
  <si>
    <t>115.65-176.71</t>
  </si>
  <si>
    <t>Denver D/ST (D, DEN)</t>
  </si>
  <si>
    <t>112.42-176.12</t>
  </si>
  <si>
    <t>New Orleans D/ST (D, NO)</t>
  </si>
  <si>
    <t>113.46-168.46</t>
  </si>
  <si>
    <t>St. Louis D/ST (D, STL)</t>
  </si>
  <si>
    <t>110.26-170.24</t>
  </si>
  <si>
    <t>New England D/ST (D, NE)</t>
  </si>
  <si>
    <t>111.9-167.16</t>
  </si>
  <si>
    <t>Detroit D/ST (D, DET)</t>
  </si>
  <si>
    <t>106.96-169</t>
  </si>
  <si>
    <t>Baltimore D/ST (D, BAL)</t>
  </si>
  <si>
    <t>109.43-158.51</t>
  </si>
  <si>
    <t>Washington D/ST (D, WSH)</t>
  </si>
  <si>
    <t>104.9-158.56</t>
  </si>
  <si>
    <t>Philadelphia D/ST (D, PHI)</t>
  </si>
  <si>
    <t>103.11-157.77</t>
  </si>
  <si>
    <t>New York Giants D/ST (D, NYG)</t>
  </si>
  <si>
    <t>104.47-155.45</t>
  </si>
  <si>
    <t>Miami D/ST (D, MIA)</t>
  </si>
  <si>
    <t>99.01-154.67</t>
  </si>
  <si>
    <t>Indianapolis D/ST (D, IND)</t>
  </si>
  <si>
    <t>100.9-149.7</t>
  </si>
  <si>
    <t>New York Jets D/ST (D, NYJ)</t>
  </si>
  <si>
    <t>95.66-154.28</t>
  </si>
  <si>
    <t>Tampa Bay D/ST (D, TB)</t>
  </si>
  <si>
    <t>99.13-148.91</t>
  </si>
  <si>
    <t>Tennessee D/ST (D, TEN)</t>
  </si>
  <si>
    <t>94.37-148.99</t>
  </si>
  <si>
    <t>Houston D/ST (D, HOU)</t>
  </si>
  <si>
    <t>95.41-147.43</t>
  </si>
  <si>
    <t>Dallas D/ST (D, DAL)</t>
  </si>
  <si>
    <t>95.49-143.11</t>
  </si>
  <si>
    <t>Chicago D/ST (D, CHI)</t>
  </si>
  <si>
    <t>87.17-135.79</t>
  </si>
  <si>
    <t>Green Bay D/ST (D, GB)</t>
  </si>
  <si>
    <t>80.47-133.23</t>
  </si>
  <si>
    <t>Minnesota D/ST (D, MIN)</t>
  </si>
  <si>
    <t>77.04-126.06</t>
  </si>
  <si>
    <t>Jacksonville D/ST (D, JAC)</t>
  </si>
  <si>
    <t>76.12-120.9</t>
  </si>
  <si>
    <t>San Diego D/ST (D, SD)</t>
  </si>
  <si>
    <t>70.92-116.08</t>
  </si>
  <si>
    <t>Atlanta D/ST (D, ATL)</t>
  </si>
  <si>
    <t>66.08-109.76</t>
  </si>
  <si>
    <t>Oakland D/ST (D, OAK)</t>
  </si>
  <si>
    <t>63.81-108.31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</si>
</sst>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"/>
    <numFmt numFmtId="165" formatCode="0.0"/>
    <numFmt numFmtId="166" formatCode="0.0"/>
    <numFmt numFmtId="167" formatCode="0.0"/>
    <numFmt numFmtId="168" formatCode="0.0"/>
    <numFmt numFmtId="169" formatCode="&quot;$&quot;#,##0"/>
  </numFmts>
  <fonts count="67">
    <font>
      <sz val="10.0"/>
      <name val="Arial"/>
    </font>
    <font>
      <b/>
      <u/>
      <sz val="11.0"/>
      <color rgb="FF000000"/>
      <name val="Calibri"/>
    </font>
    <font>
      <sz val="11.0"/>
      <color rgb="FF000000"/>
      <name val="Calibri"/>
    </font>
    <font>
      <b/>
      <i/>
      <sz val="11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u/>
      <sz val="11.0"/>
      <color rgb="FF000000"/>
      <name val="Calibri"/>
    </font>
    <font>
      <b/>
      <sz val="11.0"/>
      <color rgb="FFFFFFFF"/>
      <name val="Calibri"/>
    </font>
    <font>
      <b/>
      <sz val="11.0"/>
      <color rgb="FFFFFFFF"/>
      <name val="Calibri"/>
    </font>
    <font>
      <b/>
      <sz val="11.0"/>
      <color rgb="FFFFFFFF"/>
      <name val="Calibri"/>
    </font>
    <font>
      <b/>
      <sz val="11.0"/>
      <color rgb="FFFFFFFF"/>
      <name val="Calibri"/>
    </font>
    <font>
      <sz val="11.0"/>
      <name val="Calibri"/>
    </font>
    <font>
      <b/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color rgb="FFFFFFFF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b/>
      <sz val="11.0"/>
      <color rgb="FFFFFFFF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color rgb="FF000000"/>
      <name val="Calibri"/>
    </font>
    <font>
      <b/>
      <sz val="11.0"/>
      <color rgb="FFFFFFFF"/>
      <name val="Calibri"/>
    </font>
    <font>
      <sz val="11.0"/>
      <color rgb="FF000000"/>
      <name val="Calibri"/>
    </font>
    <font>
      <sz val="11.0"/>
      <color rgb="FF000000"/>
      <name val="Calibri"/>
    </font>
    <font>
      <b/>
      <u/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b/>
      <sz val="10.0"/>
      <color rgb="FFFFFFFF"/>
      <name val="Calibri"/>
    </font>
    <font>
      <b/>
      <sz val="10.0"/>
      <color rgb="FFFFFFFF"/>
      <name val="Calibri"/>
    </font>
    <font>
      <b/>
      <sz val="10.0"/>
      <color rgb="FFFFFFFF"/>
      <name val="Calibri"/>
    </font>
    <font>
      <b/>
      <sz val="10.0"/>
      <color rgb="FF000000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sz val="10.0"/>
      <color rgb="FF000000"/>
      <name val="Calibri"/>
    </font>
    <font>
      <u/>
      <sz val="11.0"/>
      <color rgb="FF0000FF"/>
      <name val="Calibri"/>
    </font>
  </fonts>
  <fills count="15">
    <fill>
      <patternFill patternType="none"/>
    </fill>
    <fill>
      <patternFill patternType="lightGray"/>
    </fill>
    <fill>
      <patternFill patternType="none"/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8DB3E2"/>
        <bgColor rgb="FF8DB3E2"/>
      </patternFill>
    </fill>
    <fill>
      <patternFill patternType="solid">
        <fgColor rgb="FFFABF8F"/>
        <bgColor rgb="FFFABF8F"/>
      </patternFill>
    </fill>
    <fill>
      <patternFill patternType="solid">
        <fgColor rgb="FFD6E3BC"/>
        <bgColor rgb="FFD6E3BC"/>
      </patternFill>
    </fill>
    <fill>
      <patternFill patternType="solid">
        <fgColor rgb="FFD99594"/>
        <bgColor rgb="FFD99594"/>
      </patternFill>
    </fill>
    <fill>
      <patternFill patternType="solid">
        <fgColor rgb="FFCCC0D9"/>
        <bgColor rgb="FFCCC0D9"/>
      </patternFill>
    </fill>
    <fill>
      <patternFill patternType="solid">
        <fgColor rgb="FFFFFF99"/>
        <bgColor rgb="FFFFFF99"/>
      </patternFill>
    </fill>
    <fill>
      <patternFill patternType="solid">
        <fgColor rgb="FFF2DBDB"/>
        <bgColor rgb="FFF2DBDB"/>
      </patternFill>
    </fill>
  </fills>
  <borders count="54">
    <border>
      <left/>
      <right/>
      <top/>
      <bottom/>
      <diagonal/>
    </border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1">
    <xf fillId="0" numFmtId="0" borderId="0" fontId="0"/>
  </cellStyleXfs>
  <cellXfs count="67">
    <xf fillId="0" numFmtId="0" borderId="0" fontId="0"/>
    <xf fillId="2" xfId="0" numFmtId="0" borderId="1" applyFont="1" fontId="1"/>
    <xf fillId="2" xfId="0" numFmtId="0" borderId="1" applyFont="1" fontId="2"/>
    <xf fillId="2" xfId="0" numFmtId="0" borderId="1" applyFont="1" fontId="3"/>
    <xf applyAlignment="1" fillId="2" xfId="0" numFmtId="0" borderId="1" applyFont="1" fontId="4">
      <alignment horizontal="center"/>
    </xf>
    <xf applyAlignment="1" fillId="2" xfId="0" numFmtId="0" borderId="1" applyFont="1" fontId="5">
      <alignment horizontal="center"/>
    </xf>
    <xf applyBorder="1" applyAlignment="1" fillId="3" xfId="0" numFmtId="0" borderId="2" applyFont="1" fontId="6" applyFill="1">
      <alignment horizontal="center"/>
    </xf>
    <xf applyBorder="1" applyAlignment="1" fillId="4" xfId="0" numFmtId="0" borderId="3" applyFont="1" fontId="7" applyFill="1">
      <alignment horizontal="center"/>
    </xf>
    <xf applyAlignment="1" fillId="2" xfId="0" numFmtId="0" borderId="1" applyFont="1" fontId="8">
      <alignment horizontal="center"/>
    </xf>
    <xf applyBorder="1" applyAlignment="1" fillId="5" xfId="0" numFmtId="0" borderId="4" applyFont="1" fontId="9" applyFill="1">
      <alignment horizontal="center"/>
    </xf>
    <xf applyBorder="1" applyAlignment="1" fillId="5" xfId="0" numFmtId="0" borderId="5" applyFont="1" fontId="10">
      <alignment horizontal="center"/>
    </xf>
    <xf applyBorder="1" applyAlignment="1" fillId="5" xfId="0" numFmtId="0" borderId="6" applyFont="1" fontId="11">
      <alignment horizontal="center"/>
    </xf>
    <xf applyBorder="1" applyAlignment="1" fillId="5" xfId="0" numFmtId="0" borderId="7" applyFont="1" fontId="12">
      <alignment horizontal="center"/>
    </xf>
    <xf applyBorder="1" applyAlignment="1" fillId="3" xfId="0" numFmtId="0" borderId="8" applyFont="1" fontId="13">
      <alignment horizontal="center"/>
    </xf>
    <xf applyBorder="1" applyAlignment="1" fillId="2" xfId="0" numFmtId="0" borderId="9" applyFont="1" fontId="14">
      <alignment horizontal="center"/>
    </xf>
    <xf applyBorder="1" applyAlignment="1" fillId="2" xfId="0" numFmtId="0" borderId="10" applyFont="1" fontId="15">
      <alignment horizontal="center"/>
    </xf>
    <xf applyBorder="1" applyAlignment="1" fillId="3" xfId="0" numFmtId="0" borderId="11" applyFont="1" fontId="16">
      <alignment horizontal="center"/>
    </xf>
    <xf applyBorder="1" applyAlignment="1" fillId="3" xfId="0" numFmtId="0" borderId="12" applyFont="1" fontId="17">
      <alignment horizontal="center"/>
    </xf>
    <xf applyBorder="1" applyAlignment="1" fillId="3" xfId="0" numFmtId="0" borderId="13" applyFont="1" fontId="18">
      <alignment horizontal="center"/>
    </xf>
    <xf applyBorder="1" applyAlignment="1" fillId="2" xfId="0" numFmtId="0" borderId="14" applyFont="1" fontId="19">
      <alignment horizontal="center"/>
    </xf>
    <xf applyBorder="1" applyAlignment="1" fillId="3" xfId="0" numFmtId="0" borderId="15" applyFont="1" fontId="20">
      <alignment horizontal="center"/>
    </xf>
    <xf applyAlignment="1" fillId="2" xfId="0" numFmtId="0" borderId="1" applyFont="1" fontId="21">
      <alignment horizontal="center"/>
    </xf>
    <xf applyBorder="1" applyAlignment="1" fillId="2" xfId="0" numFmtId="0" borderId="16" applyFont="1" fontId="22">
      <alignment horizontal="center"/>
    </xf>
    <xf applyBorder="1" applyAlignment="1" fillId="6" xfId="0" numFmtId="0" borderId="17" applyFont="1" fontId="23" applyFill="1">
      <alignment horizontal="center"/>
    </xf>
    <xf applyBorder="1" applyAlignment="1" fillId="5" xfId="0" numFmtId="0" borderId="18" applyFont="1" fontId="24">
      <alignment horizontal="center"/>
    </xf>
    <xf applyBorder="1" applyAlignment="1" fillId="4" xfId="0" numFmtId="0" borderId="19" applyFont="1" fontId="25">
      <alignment horizontal="left"/>
    </xf>
    <xf applyBorder="1" applyAlignment="1" fillId="2" xfId="0" numFmtId="0" borderId="20" applyFont="1" fontId="26">
      <alignment horizontal="center"/>
    </xf>
    <xf applyBorder="1" applyAlignment="1" fillId="2" xfId="0" numFmtId="0" borderId="21" applyFont="1" fontId="27">
      <alignment horizontal="center"/>
    </xf>
    <xf applyBorder="1" applyAlignment="1" fillId="2" xfId="0" numFmtId="0" borderId="22" applyFont="1" fontId="28">
      <alignment horizontal="center"/>
    </xf>
    <xf applyAlignment="1" fillId="2" xfId="0" numFmtId="0" borderId="1" applyFont="1" fontId="29">
      <alignment horizontal="left"/>
    </xf>
    <xf applyBorder="1" applyAlignment="1" fillId="4" xfId="0" numFmtId="0" borderId="23" applyFont="1" fontId="30">
      <alignment horizontal="left"/>
    </xf>
    <xf applyBorder="1" applyAlignment="1" fillId="2" xfId="0" numFmtId="0" borderId="24" applyFont="1" fontId="31">
      <alignment horizontal="center"/>
    </xf>
    <xf applyBorder="1" applyAlignment="1" fillId="5" xfId="0" numFmtId="0" borderId="25" applyFont="1" fontId="32">
      <alignment horizontal="left"/>
    </xf>
    <xf applyAlignment="1" fillId="2" xfId="0" numFmtId="164" borderId="1" applyFont="1" fontId="33" applyNumberFormat="1">
      <alignment horizontal="center"/>
    </xf>
    <xf applyBorder="1" applyAlignment="1" fillId="2" xfId="0" numFmtId="165" borderId="26" applyFont="1" fontId="34" applyNumberFormat="1">
      <alignment horizontal="center"/>
    </xf>
    <xf applyBorder="1" applyAlignment="1" fillId="2" xfId="0" numFmtId="166" borderId="27" applyFont="1" fontId="35" applyNumberFormat="1">
      <alignment horizontal="center"/>
    </xf>
    <xf applyBorder="1" applyAlignment="1" fillId="2" xfId="0" numFmtId="167" borderId="28" applyFont="1" fontId="36" applyNumberFormat="1">
      <alignment horizontal="center"/>
    </xf>
    <xf applyAlignment="1" fillId="2" xfId="0" numFmtId="1" borderId="1" applyFont="1" fontId="37" applyNumberFormat="1">
      <alignment horizontal="center"/>
    </xf>
    <xf applyBorder="1" applyAlignment="1" fillId="2" xfId="0" numFmtId="1" borderId="29" applyFont="1" fontId="38" applyNumberFormat="1">
      <alignment horizontal="center"/>
    </xf>
    <xf applyBorder="1" applyAlignment="1" fillId="2" xfId="0" numFmtId="1" borderId="30" applyFont="1" fontId="39" applyNumberFormat="1">
      <alignment horizontal="center"/>
    </xf>
    <xf applyBorder="1" applyAlignment="1" fillId="2" xfId="0" numFmtId="1" borderId="31" applyFont="1" fontId="40" applyNumberFormat="1">
      <alignment horizontal="center"/>
    </xf>
    <xf applyBorder="1" applyAlignment="1" fillId="7" xfId="0" numFmtId="0" borderId="32" applyFont="1" fontId="41" applyFill="1">
      <alignment horizontal="center"/>
    </xf>
    <xf applyBorder="1" applyAlignment="1" fillId="7" xfId="0" numFmtId="0" borderId="33" applyFont="1" fontId="42">
      <alignment horizontal="center"/>
    </xf>
    <xf applyBorder="1" applyAlignment="1" fillId="5" xfId="0" numFmtId="168" borderId="34" applyFont="1" fontId="43" applyNumberFormat="1">
      <alignment horizontal="center"/>
    </xf>
    <xf applyBorder="1" applyAlignment="1" fillId="4" xfId="0" numFmtId="0" borderId="35" applyFont="1" fontId="44">
      <alignment horizontal="center"/>
    </xf>
    <xf applyAlignment="1" fillId="2" xfId="0" numFmtId="169" borderId="1" applyFont="1" fontId="45" applyNumberFormat="1">
      <alignment horizontal="center"/>
    </xf>
    <xf fillId="2" xfId="0" numFmtId="0" borderId="1" applyFont="1" fontId="46"/>
    <xf applyBorder="1" fillId="8" xfId="0" numFmtId="0" borderId="36" applyFont="1" fontId="47" applyFill="1"/>
    <xf applyBorder="1" fillId="9" xfId="0" numFmtId="0" borderId="37" applyFont="1" fontId="48" applyFill="1"/>
    <xf applyBorder="1" fillId="10" xfId="0" numFmtId="0" borderId="38" applyFont="1" fontId="49" applyFill="1"/>
    <xf applyBorder="1" fillId="11" xfId="0" numFmtId="0" borderId="39" applyFont="1" fontId="50" applyFill="1"/>
    <xf applyBorder="1" fillId="12" xfId="0" numFmtId="0" borderId="40" applyFont="1" fontId="51" applyFill="1"/>
    <xf applyBorder="1" fillId="13" xfId="0" numFmtId="0" borderId="41" applyFont="1" fontId="52" applyFill="1"/>
    <xf applyBorder="1" applyAlignment="1" fillId="5" xfId="0" numFmtId="0" borderId="42" applyFont="1" fontId="53">
      <alignment horizontal="center"/>
    </xf>
    <xf applyBorder="1" applyAlignment="1" fillId="5" xfId="0" numFmtId="0" borderId="43" applyFont="1" fontId="54">
      <alignment horizontal="center"/>
    </xf>
    <xf applyBorder="1" applyAlignment="1" fillId="5" xfId="0" numFmtId="0" borderId="44" applyFont="1" fontId="55">
      <alignment horizontal="center"/>
    </xf>
    <xf applyBorder="1" applyAlignment="1" fillId="4" xfId="0" numFmtId="0" borderId="45" applyFont="1" fontId="56">
      <alignment horizontal="center"/>
    </xf>
    <xf applyBorder="1" applyAlignment="1" fillId="4" xfId="0" numFmtId="0" borderId="46" applyFont="1" fontId="57">
      <alignment horizontal="center"/>
    </xf>
    <xf applyBorder="1" applyAlignment="1" fillId="13" xfId="0" numFmtId="0" borderId="47" applyFont="1" fontId="58">
      <alignment horizontal="center"/>
    </xf>
    <xf applyBorder="1" applyAlignment="1" fillId="13" xfId="0" numFmtId="0" borderId="48" applyFont="1" fontId="59">
      <alignment horizontal="center"/>
    </xf>
    <xf applyBorder="1" applyAlignment="1" fillId="14" xfId="0" numFmtId="0" borderId="49" applyFont="1" fontId="60" applyFill="1">
      <alignment horizontal="center"/>
    </xf>
    <xf applyBorder="1" applyAlignment="1" fillId="14" xfId="0" numFmtId="0" borderId="50" applyFont="1" fontId="61">
      <alignment horizontal="center"/>
    </xf>
    <xf applyBorder="1" applyAlignment="1" fillId="14" xfId="0" numFmtId="0" borderId="51" applyFont="1" fontId="62">
      <alignment horizontal="center"/>
    </xf>
    <xf applyBorder="1" applyAlignment="1" fillId="13" xfId="0" numFmtId="0" borderId="52" applyFont="1" fontId="63">
      <alignment horizontal="center"/>
    </xf>
    <xf applyAlignment="1" fillId="2" xfId="0" numFmtId="0" borderId="1" applyFont="1" fontId="64">
      <alignment horizontal="center"/>
    </xf>
    <xf applyBorder="1" applyAlignment="1" fillId="14" xfId="0" numFmtId="0" borderId="53" applyFont="1" fontId="65">
      <alignment horizontal="center"/>
    </xf>
    <xf fillId="2" xfId="0" numFmtId="0" borderId="1" applyFont="1" fontId="66"/>
  </cellXfs>
  <cellStyles count="1">
    <cellStyle builtinId="0" name="Normal" xfId="0"/>
  </cellStyles>
  <dxfs count="8">
    <dxf>
      <font/>
      <fill>
        <patternFill patternType="none"/>
      </fill>
      <alignment/>
      <border>
        <left/>
        <right/>
        <top/>
        <bottom/>
      </border>
    </dxf>
    <dxf>
      <font/>
      <fill>
        <patternFill patternType="none"/>
      </fill>
      <alignment/>
      <border>
        <left/>
        <right/>
        <top/>
        <bottom/>
      </border>
    </dxf>
    <dxf>
      <font/>
      <fill>
        <patternFill patternType="solid">
          <fgColor rgb="FFCCC0D9"/>
          <bgColor rgb="FFCCC0D9"/>
        </patternFill>
      </fill>
      <alignment/>
      <border>
        <left/>
        <right/>
        <top/>
        <bottom/>
      </border>
    </dxf>
    <dxf>
      <font/>
      <fill>
        <patternFill patternType="solid">
          <fgColor rgb="FFFFFF99"/>
          <bgColor rgb="FFFFFF99"/>
        </patternFill>
      </fill>
      <alignment/>
      <border>
        <left/>
        <right/>
        <top/>
        <bottom/>
      </border>
    </dxf>
    <dxf>
      <font/>
      <fill>
        <patternFill patternType="solid">
          <fgColor rgb="FFD99594"/>
          <bgColor rgb="FFD99594"/>
        </patternFill>
      </fill>
      <alignment/>
      <border>
        <left/>
        <right/>
        <top/>
        <bottom/>
      </border>
    </dxf>
    <dxf>
      <font/>
      <fill>
        <patternFill patternType="solid">
          <fgColor rgb="FFC2D69B"/>
          <bgColor rgb="FFC2D69B"/>
        </patternFill>
      </fill>
      <alignment/>
      <border>
        <left/>
        <right/>
        <top/>
        <bottom/>
      </border>
    </dxf>
    <dxf>
      <font/>
      <fill>
        <patternFill patternType="solid">
          <fgColor rgb="FF8DB3E2"/>
          <bgColor rgb="FF8DB3E2"/>
        </patternFill>
      </fill>
      <alignment/>
      <border>
        <left/>
        <right/>
        <top/>
        <bottom/>
      </border>
    </dxf>
    <dxf>
      <font/>
      <fill>
        <patternFill patternType="solid">
          <fgColor rgb="FFFABF8F"/>
          <bgColor rgb="FFFABF8F"/>
        </patternFill>
      </fill>
      <alignment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worksheets/sheet10.xml" Type="http://schemas.openxmlformats.org/officeDocument/2006/relationships/worksheet" Id="rId12"/><Relationship Target="worksheets/sheet11.xml" Type="http://schemas.openxmlformats.org/officeDocument/2006/relationships/worksheet" Id="rId13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8.xml" Type="http://schemas.openxmlformats.org/officeDocument/2006/relationships/worksheet" Id="rId10"/><Relationship Target="worksheets/sheet1.xml" Type="http://schemas.openxmlformats.org/officeDocument/2006/relationships/worksheet" Id="rId3"/><Relationship Target="worksheets/sheet9.xml" Type="http://schemas.openxmlformats.org/officeDocument/2006/relationships/worksheet" Id="rId11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drawings/_rels/drawing1.xml.rels><?xml version="1.0" encoding="UTF-8" standalone="yes"?><Relationships xmlns="http://schemas.openxmlformats.org/package/2006/relationships"><Relationship Target="../media/image00.png" Type="http://schemas.openxmlformats.org/officeDocument/2006/relationships/image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47625" x="47625"/>
    <xdr:ext cy="2095500" cx="1981200"/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y="2095500" cx="1981200"/>
        </a:xfrm>
        <a:prstGeom prst="rect">
          <a:avLst/>
        </a:prstGeom>
        <a:noFill/>
      </xdr:spPr>
    </xdr:pic>
    <xdr:clientData fLocksWithSheet="0"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10.xml.rels><?xml version="1.0" encoding="UTF-8" standalone="yes"?><Relationships xmlns="http://schemas.openxmlformats.org/package/2006/relationships"><Relationship Target="../drawings/drawing10.xml" Type="http://schemas.openxmlformats.org/officeDocument/2006/relationships/drawing" Id="rId1"/></Relationships>
</file>

<file path=xl/worksheets/_rels/sheet11.xml.rels><?xml version="1.0" encoding="UTF-8" standalone="yes"?><Relationships xmlns="http://schemas.openxmlformats.org/package/2006/relationships"><Relationship Target="../drawings/drawing11.xml" Type="http://schemas.openxmlformats.org/officeDocument/2006/relationships/drawing" Id="rId2"/><Relationship Target="https://www.numberfire.com/nfl/fantasy/remaining-projections/k" Type="http://schemas.openxmlformats.org/officeDocument/2006/relationships/hyperlink" TargetMode="External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drawing4.xml" Type="http://schemas.openxmlformats.org/officeDocument/2006/relationships/drawing" Id="rId2"/><Relationship Target="../comments1.xml" Type="http://schemas.openxmlformats.org/officeDocument/2006/relationships/comments" Id="rId1"/><Relationship Target="../drawings/vmlDrawing1.vml" Type="http://schemas.openxmlformats.org/officeDocument/2006/relationships/vmlDrawing" Id="rId3"/></Relationships>
</file>

<file path=xl/worksheets/_rels/sheet5.xml.rels><?xml version="1.0" encoding="UTF-8" standalone="yes"?><Relationships xmlns="http://schemas.openxmlformats.org/package/2006/relationships"><Relationship Target="../drawings/drawing5.xml" Type="http://schemas.openxmlformats.org/officeDocument/2006/relationships/drawing" Id="rId1"/></Relationships>
</file>

<file path=xl/worksheets/_rels/sheet6.xml.rels><?xml version="1.0" encoding="UTF-8" standalone="yes"?><Relationships xmlns="http://schemas.openxmlformats.org/package/2006/relationships"><Relationship Target="../drawings/drawing6.xml" Type="http://schemas.openxmlformats.org/officeDocument/2006/relationships/drawing" Id="rId1"/></Relationships>
</file>

<file path=xl/worksheets/_rels/sheet7.xml.rels><?xml version="1.0" encoding="UTF-8" standalone="yes"?><Relationships xmlns="http://schemas.openxmlformats.org/package/2006/relationships"><Relationship Target="../drawings/drawing7.xml" Type="http://schemas.openxmlformats.org/officeDocument/2006/relationships/drawing" Id="rId1"/></Relationships>
</file>

<file path=xl/worksheets/_rels/sheet8.xml.rels><?xml version="1.0" encoding="UTF-8" standalone="yes"?><Relationships xmlns="http://schemas.openxmlformats.org/package/2006/relationships"><Relationship Target="../drawings/drawing8.xml" Type="http://schemas.openxmlformats.org/officeDocument/2006/relationships/drawing" Id="rId2"/><Relationship Target="../comments2.xml" Type="http://schemas.openxmlformats.org/officeDocument/2006/relationships/comments" Id="rId1"/><Relationship Target="../drawings/vmlDrawing2.vml" Type="http://schemas.openxmlformats.org/officeDocument/2006/relationships/vmlDrawing" Id="rId3"/></Relationships>
</file>

<file path=xl/worksheets/_rels/sheet9.xml.rels><?xml version="1.0" encoding="UTF-8" standalone="yes"?><Relationships xmlns="http://schemas.openxmlformats.org/package/2006/relationships"><Relationship Target="../drawings/drawing9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6" width="8.71"/>
  </cols>
  <sheetData>
    <row customHeight="1" r="1" ht="15.0"/>
    <row customHeight="1" r="2" ht="15.0"/>
    <row customHeight="1" r="3" ht="15.0"/>
    <row customHeight="1" r="4" ht="15.0"/>
    <row customHeight="1" r="5" ht="15.0"/>
    <row customHeight="1" r="6" ht="15.0"/>
    <row customHeight="1" r="7" ht="15.0"/>
    <row customHeight="1" r="8" ht="15.0"/>
    <row customHeight="1" r="9" ht="15.0"/>
    <row customHeight="1" r="10" ht="15.0"/>
    <row customHeight="1" r="11" ht="15.0"/>
    <row customHeight="1" r="12" ht="15.0"/>
    <row customHeight="1" r="13" ht="15.0"/>
    <row customHeight="1" r="14" ht="15.0">
      <c t="s" s="1" r="A14">
        <v>0</v>
      </c>
    </row>
    <row customHeight="1" r="15" ht="15.0">
      <c t="s" s="2" r="A15">
        <v>1</v>
      </c>
    </row>
    <row customHeight="1" r="16" ht="15.0">
      <c t="s" s="2" r="B16">
        <v>2</v>
      </c>
    </row>
    <row customHeight="1" r="17" ht="15.0">
      <c t="s" s="2" r="B17">
        <v>3</v>
      </c>
    </row>
    <row customHeight="1" r="18" ht="15.0">
      <c t="s" s="2" r="B18">
        <v>4</v>
      </c>
    </row>
    <row customHeight="1" r="19" ht="15.0">
      <c t="s" s="2" r="B19">
        <v>5</v>
      </c>
    </row>
    <row customHeight="1" r="20" ht="15.0"/>
    <row customHeight="1" r="21" ht="15.0">
      <c t="s" s="1" r="A21">
        <v>6</v>
      </c>
    </row>
    <row customHeight="1" r="22" ht="15.0">
      <c t="s" s="2" r="A22">
        <v>7</v>
      </c>
    </row>
    <row customHeight="1" r="23" ht="15.0">
      <c t="s" s="2" r="A23">
        <v>8</v>
      </c>
    </row>
    <row customHeight="1" r="24" ht="15.0">
      <c t="s" s="2" r="A24">
        <v>9</v>
      </c>
    </row>
    <row customHeight="1" r="25" ht="15.0">
      <c t="s" s="2" r="A25">
        <v>10</v>
      </c>
    </row>
    <row customHeight="1" r="26" ht="15.0"/>
    <row customHeight="1" r="27" ht="15.0">
      <c t="s" s="1" r="A27">
        <v>11</v>
      </c>
    </row>
    <row customHeight="1" r="28" ht="15.0">
      <c t="s" s="3" r="A28">
        <v>12</v>
      </c>
    </row>
    <row customHeight="1" r="29" ht="15.0">
      <c t="s" s="2" r="A29">
        <v>13</v>
      </c>
    </row>
    <row customHeight="1" r="30" ht="15.0">
      <c t="s" s="2" r="A30">
        <v>14</v>
      </c>
    </row>
    <row customHeight="1" r="31" ht="15.0">
      <c t="s" s="2" r="A31">
        <v>15</v>
      </c>
    </row>
    <row customHeight="1" r="32" ht="15.0">
      <c t="s" s="2" r="A32">
        <v>16</v>
      </c>
    </row>
    <row customHeight="1" r="33" ht="15.0">
      <c t="s" s="2" r="A33">
        <v>17</v>
      </c>
    </row>
    <row customHeight="1" r="34" ht="15.0">
      <c t="s" s="2" r="A34">
        <v>18</v>
      </c>
    </row>
    <row customHeight="1" r="35" ht="15.0">
      <c t="s" s="2" r="A35">
        <v>19</v>
      </c>
    </row>
    <row customHeight="1" r="36" ht="15.0"/>
    <row customHeight="1" r="37" ht="15.0">
      <c t="s" s="1" r="A37">
        <v>20</v>
      </c>
    </row>
    <row customHeight="1" r="38" ht="15.0">
      <c t="s" s="2" r="A38">
        <v>21</v>
      </c>
    </row>
    <row customHeight="1" r="39" ht="15.0"/>
    <row customHeight="1" r="40" ht="15.0">
      <c t="s" s="1" r="A40">
        <v>22</v>
      </c>
    </row>
    <row customHeight="1" r="41" ht="15.0">
      <c t="s" s="2" r="A41">
        <v>23</v>
      </c>
    </row>
    <row customHeight="1" r="42" ht="15.0"/>
    <row customHeight="1" r="43" ht="15.0"/>
    <row customHeight="1" r="44" ht="15.0"/>
    <row customHeight="1" r="45" ht="15.0"/>
    <row customHeight="1" r="46" ht="15.0">
      <c t="s" s="3" r="A46">
        <v>24</v>
      </c>
    </row>
    <row customHeight="1" r="47" ht="15.0">
      <c t="s" s="2" r="A47">
        <v>25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7.43"/>
    <col min="2" customWidth="1" max="2" width="21.14"/>
    <col min="3" customWidth="1" max="3" width="8.71"/>
    <col min="4" customWidth="1" max="4" width="6.71"/>
    <col min="5" customWidth="1" max="5" width="10.71"/>
    <col min="6" customWidth="1" max="6" width="6.86"/>
    <col min="7" customWidth="1" max="7" width="6.43"/>
    <col min="8" customWidth="1" max="8" width="5.14"/>
    <col min="9" customWidth="1" max="9" width="5.43"/>
    <col min="10" customWidth="1" max="10" width="5.0"/>
    <col min="11" customWidth="1" max="11" width="5.14"/>
    <col min="12" customWidth="1" max="12" width="1.43"/>
    <col min="13" customWidth="1" max="13" width="8.71"/>
  </cols>
  <sheetData>
    <row customHeight="1" r="1" ht="15.0">
      <c t="s" s="2" r="A1">
        <v>2935</v>
      </c>
      <c t="s" s="2" r="B1">
        <v>2936</v>
      </c>
      <c s="2" r="D1"/>
      <c s="2" r="E1"/>
      <c s="2" r="F1"/>
      <c s="2" r="G1"/>
      <c s="2" r="H1"/>
      <c s="2" r="I1"/>
      <c s="2" r="J1"/>
      <c s="2" r="K1"/>
      <c s="2" r="L1"/>
    </row>
    <row customHeight="1" r="2" ht="15.0">
      <c t="s" s="2" r="A2">
        <v>2937</v>
      </c>
      <c t="s" s="2" r="B2">
        <v>2938</v>
      </c>
      <c s="2" r="D2"/>
      <c s="2" r="E2"/>
      <c s="2" r="F2"/>
      <c s="2" r="G2"/>
      <c s="2" r="H2"/>
      <c s="2" r="I2"/>
      <c s="2" r="J2"/>
      <c s="2" r="K2"/>
      <c s="2" r="L2"/>
    </row>
    <row customHeight="1" r="3" ht="15.0">
      <c t="s" s="2" r="A3">
        <v>2939</v>
      </c>
      <c t="s" s="2" r="B3">
        <v>2940</v>
      </c>
      <c s="2" r="D3"/>
      <c s="2" r="E3"/>
      <c s="2" r="F3"/>
      <c s="2" r="G3"/>
      <c s="2" r="H3"/>
      <c s="2" r="I3"/>
      <c s="2" r="J3"/>
      <c s="2" r="K3"/>
      <c s="2" r="L3"/>
    </row>
    <row customHeight="1" r="4" ht="15.0">
      <c s="2" r="A4"/>
      <c s="2" r="B4"/>
      <c s="2" r="D4"/>
      <c s="2" r="E4"/>
      <c s="2" r="F4"/>
      <c s="2" r="G4"/>
      <c s="2" r="H4"/>
      <c s="2" r="I4"/>
      <c s="2" r="J4"/>
      <c s="2" r="K4"/>
      <c s="2" r="L4"/>
    </row>
    <row customHeight="1" r="5" ht="15.0">
      <c t="s" s="2" r="A5">
        <v>2941</v>
      </c>
      <c t="s" s="2" r="B5">
        <v>2942</v>
      </c>
      <c t="s" s="2" r="C5">
        <v>2943</v>
      </c>
      <c t="s" s="2" r="D5">
        <v>2944</v>
      </c>
      <c t="s" s="2" r="E5">
        <v>2945</v>
      </c>
      <c t="s" s="2" r="F5">
        <v>2946</v>
      </c>
      <c t="s" s="2" r="G5">
        <v>2947</v>
      </c>
      <c t="s" s="2" r="H5">
        <v>2948</v>
      </c>
      <c t="s" s="2" r="I5">
        <v>2949</v>
      </c>
      <c t="s" s="2" r="J5">
        <v>2950</v>
      </c>
      <c t="s" s="2" r="K5">
        <v>2951</v>
      </c>
      <c t="s" s="2" r="L5">
        <v>2952</v>
      </c>
      <c t="s" s="2" r="M5">
        <v>2953</v>
      </c>
    </row>
    <row customHeight="1" r="6" ht="15.0">
      <c s="2" r="A6">
        <v>1.0</v>
      </c>
      <c t="s" s="2" r="B6">
        <v>2954</v>
      </c>
      <c t="s" s="2" r="C6">
        <v>2955</v>
      </c>
      <c t="s" s="2" r="D6">
        <v>2956</v>
      </c>
      <c s="2" r="E6">
        <v>7.0</v>
      </c>
      <c s="2" r="F6">
        <v>1.0</v>
      </c>
      <c s="2" r="G6">
        <v>2.0</v>
      </c>
      <c s="2" r="H6">
        <v>2.0</v>
      </c>
      <c s="2" r="I6"/>
      <c s="2" r="J6">
        <v>1.0</v>
      </c>
      <c s="2" r="K6">
        <v>2.0</v>
      </c>
      <c s="2" r="L6"/>
      <c t="str" s="2" r="M6">
        <f>AVERAGE(F6:K6)</f>
        <v>1.6</v>
      </c>
    </row>
    <row customHeight="1" r="7" ht="15.0">
      <c s="2" r="A7">
        <v>2.0</v>
      </c>
      <c t="s" s="2" r="B7">
        <v>2957</v>
      </c>
      <c t="s" s="2" r="C7">
        <v>2958</v>
      </c>
      <c t="s" s="2" r="D7">
        <v>2959</v>
      </c>
      <c s="2" r="E7">
        <v>10.0</v>
      </c>
      <c s="2" r="F7">
        <v>3.0</v>
      </c>
      <c s="2" r="G7">
        <v>1.0</v>
      </c>
      <c s="2" r="H7">
        <v>3.0</v>
      </c>
      <c s="2" r="I7"/>
      <c s="2" r="J7">
        <v>3.0</v>
      </c>
      <c s="2" r="K7">
        <v>1.0</v>
      </c>
      <c s="2" r="L7"/>
      <c t="str" s="2" r="M7">
        <f>AVERAGE(F7:K7)</f>
        <v>2.2</v>
      </c>
    </row>
    <row customHeight="1" r="8" ht="15.0">
      <c s="2" r="A8">
        <v>3.0</v>
      </c>
      <c t="s" s="2" r="B8">
        <v>2960</v>
      </c>
      <c t="s" s="2" r="C8">
        <v>2961</v>
      </c>
      <c t="s" s="2" r="D8">
        <v>2962</v>
      </c>
      <c s="2" r="E8">
        <v>6.0</v>
      </c>
      <c s="2" r="F8">
        <v>2.0</v>
      </c>
      <c s="2" r="G8">
        <v>3.0</v>
      </c>
      <c s="2" r="H8">
        <v>1.0</v>
      </c>
      <c s="2" r="I8"/>
      <c s="2" r="J8">
        <v>2.0</v>
      </c>
      <c s="2" r="K8">
        <v>3.0</v>
      </c>
      <c s="2" r="L8"/>
      <c t="str" s="2" r="M8">
        <f>AVERAGE(F8:K8)</f>
        <v>2.2</v>
      </c>
    </row>
    <row customHeight="1" r="9" ht="15.0">
      <c s="2" r="A9">
        <v>4.0</v>
      </c>
      <c t="s" s="2" r="B9">
        <v>2963</v>
      </c>
      <c t="s" s="2" r="C9">
        <v>2964</v>
      </c>
      <c t="s" s="2" r="D9">
        <v>2965</v>
      </c>
      <c s="2" r="E9">
        <v>9.0</v>
      </c>
      <c s="2" r="F9">
        <v>4.0</v>
      </c>
      <c s="2" r="G9">
        <v>5.0</v>
      </c>
      <c s="2" r="H9">
        <v>5.0</v>
      </c>
      <c s="2" r="I9"/>
      <c s="2" r="J9">
        <v>4.0</v>
      </c>
      <c s="2" r="K9">
        <v>4.0</v>
      </c>
      <c s="2" r="L9"/>
      <c t="str" s="2" r="M9">
        <f>AVERAGE(F9:K9)</f>
        <v>4.4</v>
      </c>
    </row>
    <row customHeight="1" r="10" ht="15.0">
      <c s="2" r="A10">
        <v>5.0</v>
      </c>
      <c t="s" s="2" r="B10">
        <v>2966</v>
      </c>
      <c t="s" s="2" r="C10">
        <v>2967</v>
      </c>
      <c t="s" s="2" r="D10">
        <v>2968</v>
      </c>
      <c s="2" r="E10">
        <v>9.0</v>
      </c>
      <c s="2" r="F10">
        <v>6.0</v>
      </c>
      <c s="2" r="G10">
        <v>7.0</v>
      </c>
      <c s="2" r="H10">
        <v>6.0</v>
      </c>
      <c s="2" r="I10"/>
      <c s="2" r="J10">
        <v>5.0</v>
      </c>
      <c s="2" r="K10">
        <v>7.0</v>
      </c>
      <c s="2" r="L10"/>
      <c t="str" s="2" r="M10">
        <f>AVERAGE(F10:K10)</f>
        <v>6.2</v>
      </c>
    </row>
    <row customHeight="1" r="11" ht="15.0">
      <c s="2" r="A11">
        <v>6.0</v>
      </c>
      <c t="s" s="2" r="B11">
        <v>2969</v>
      </c>
      <c t="s" s="2" r="C11">
        <v>2970</v>
      </c>
      <c t="s" s="2" r="D11">
        <v>2971</v>
      </c>
      <c s="2" r="E11">
        <v>9.0</v>
      </c>
      <c s="2" r="F11">
        <v>5.0</v>
      </c>
      <c s="2" r="G11">
        <v>8.0</v>
      </c>
      <c s="2" r="H11">
        <v>7.0</v>
      </c>
      <c s="2" r="I11"/>
      <c s="2" r="J11">
        <v>6.0</v>
      </c>
      <c s="2" r="K11">
        <v>6.0</v>
      </c>
      <c s="2" r="L11"/>
      <c t="str" s="2" r="M11">
        <f>AVERAGE(F11:K11)</f>
        <v>6.4</v>
      </c>
    </row>
    <row customHeight="1" r="12" ht="15.0">
      <c s="2" r="A12">
        <v>7.0</v>
      </c>
      <c t="s" s="2" r="B12">
        <v>2972</v>
      </c>
      <c t="s" s="2" r="C12">
        <v>2973</v>
      </c>
      <c t="s" s="2" r="D12">
        <v>2974</v>
      </c>
      <c s="2" r="E12">
        <v>4.0</v>
      </c>
      <c s="2" r="F12">
        <v>10.0</v>
      </c>
      <c s="2" r="G12">
        <v>4.0</v>
      </c>
      <c s="2" r="H12">
        <v>4.0</v>
      </c>
      <c s="2" r="I12"/>
      <c s="2" r="J12">
        <v>9.0</v>
      </c>
      <c s="2" r="K12">
        <v>8.0</v>
      </c>
      <c s="2" r="L12"/>
      <c t="str" s="2" r="M12">
        <f>AVERAGE(F12:K12)</f>
        <v>7</v>
      </c>
    </row>
    <row customHeight="1" r="13" ht="15.0">
      <c s="2" r="A13">
        <v>8.0</v>
      </c>
      <c t="s" s="2" r="B13">
        <v>2975</v>
      </c>
      <c t="s" s="2" r="C13">
        <v>2976</v>
      </c>
      <c t="s" s="2" r="D13">
        <v>2977</v>
      </c>
      <c s="2" r="E13">
        <v>6.0</v>
      </c>
      <c s="2" r="F13">
        <v>7.0</v>
      </c>
      <c s="2" r="G13">
        <v>10.0</v>
      </c>
      <c s="2" r="H13">
        <v>8.0</v>
      </c>
      <c s="2" r="I13"/>
      <c s="2" r="J13">
        <v>7.0</v>
      </c>
      <c s="2" r="K13">
        <v>10.0</v>
      </c>
      <c s="2" r="L13"/>
      <c t="str" s="2" r="M13">
        <f>AVERAGE(F13:K13)</f>
        <v>8.4</v>
      </c>
    </row>
    <row customHeight="1" r="14" ht="15.0">
      <c s="2" r="A14">
        <v>9.0</v>
      </c>
      <c t="s" s="2" r="B14">
        <v>2978</v>
      </c>
      <c t="s" s="2" r="C14">
        <v>2979</v>
      </c>
      <c t="s" s="2" r="D14">
        <v>2980</v>
      </c>
      <c s="2" r="E14">
        <v>4.0</v>
      </c>
      <c s="2" r="F14">
        <v>9.0</v>
      </c>
      <c s="2" r="G14">
        <v>6.0</v>
      </c>
      <c s="2" r="H14">
        <v>14.0</v>
      </c>
      <c s="2" r="I14"/>
      <c s="2" r="J14">
        <v>10.0</v>
      </c>
      <c s="2" r="K14">
        <v>5.0</v>
      </c>
      <c s="2" r="L14"/>
      <c t="str" s="2" r="M14">
        <f>AVERAGE(F14:K14)</f>
        <v>8.8</v>
      </c>
    </row>
    <row customHeight="1" r="15" ht="15.0">
      <c s="2" r="A15">
        <v>10.0</v>
      </c>
      <c t="s" s="2" r="B15">
        <v>2981</v>
      </c>
      <c t="s" s="2" r="C15">
        <v>2982</v>
      </c>
      <c t="s" s="2" r="D15">
        <v>2983</v>
      </c>
      <c s="2" r="E15">
        <v>4.0</v>
      </c>
      <c s="2" r="F15">
        <v>8.0</v>
      </c>
      <c s="2" r="G15">
        <v>13.0</v>
      </c>
      <c s="2" r="H15">
        <v>9.0</v>
      </c>
      <c s="2" r="I15"/>
      <c s="2" r="J15">
        <v>8.0</v>
      </c>
      <c s="2" r="K15">
        <v>14.0</v>
      </c>
      <c s="2" r="L15"/>
      <c t="str" s="2" r="M15">
        <f>AVERAGE(F15:K15)</f>
        <v>10.4</v>
      </c>
    </row>
    <row customHeight="1" r="16" ht="15.0">
      <c s="2" r="A16">
        <v>11.0</v>
      </c>
      <c t="s" s="2" r="B16">
        <v>2984</v>
      </c>
      <c t="s" s="2" r="C16">
        <v>2985</v>
      </c>
      <c t="s" s="2" r="D16">
        <v>2986</v>
      </c>
      <c s="2" r="E16">
        <v>11.0</v>
      </c>
      <c s="2" r="F16">
        <v>11.0</v>
      </c>
      <c s="2" r="G16">
        <v>16.0</v>
      </c>
      <c s="2" r="H16">
        <v>15.0</v>
      </c>
      <c s="2" r="I16"/>
      <c s="2" r="J16">
        <v>11.0</v>
      </c>
      <c s="2" r="K16">
        <v>13.0</v>
      </c>
      <c s="2" r="L16"/>
      <c t="str" s="2" r="M16">
        <f>AVERAGE(F16:K16)</f>
        <v>13.2</v>
      </c>
    </row>
    <row customHeight="1" r="17" ht="15.0">
      <c s="2" r="A17">
        <v>12.0</v>
      </c>
      <c t="s" s="2" r="B17">
        <v>2987</v>
      </c>
      <c t="s" s="2" r="C17">
        <v>2988</v>
      </c>
      <c t="s" s="2" r="D17">
        <v>2989</v>
      </c>
      <c s="2" r="E17">
        <v>11.0</v>
      </c>
      <c s="2" r="F17">
        <v>16.0</v>
      </c>
      <c s="2" r="G17">
        <v>17.0</v>
      </c>
      <c s="2" r="H17">
        <v>12.0</v>
      </c>
      <c s="2" r="I17"/>
      <c s="2" r="J17">
        <v>13.0</v>
      </c>
      <c s="2" r="K17">
        <v>11.0</v>
      </c>
      <c s="2" r="L17"/>
      <c t="str" s="2" r="M17">
        <f>AVERAGE(F17:K17)</f>
        <v>13.8</v>
      </c>
    </row>
    <row customHeight="1" r="18" ht="15.0">
      <c s="2" r="A18">
        <v>13.0</v>
      </c>
      <c t="s" s="2" r="B18">
        <v>2990</v>
      </c>
      <c t="s" s="2" r="C18">
        <v>2991</v>
      </c>
      <c t="s" s="2" r="D18">
        <v>2992</v>
      </c>
      <c s="2" r="E18">
        <v>4.0</v>
      </c>
      <c s="2" r="F18">
        <v>13.0</v>
      </c>
      <c s="2" r="G18">
        <v>14.0</v>
      </c>
      <c s="2" r="H18">
        <v>17.0</v>
      </c>
      <c s="2" r="I18"/>
      <c s="2" r="J18">
        <v>12.0</v>
      </c>
      <c s="2" r="K18">
        <v>16.0</v>
      </c>
      <c s="2" r="L18"/>
      <c t="str" s="2" r="M18">
        <f>AVERAGE(F18:K18)</f>
        <v>14.4</v>
      </c>
    </row>
    <row customHeight="1" r="19" ht="15.0">
      <c s="2" r="A19">
        <v>14.0</v>
      </c>
      <c t="s" s="2" r="B19">
        <v>2993</v>
      </c>
      <c t="s" s="2" r="C19">
        <v>2994</v>
      </c>
      <c t="s" s="2" r="D19">
        <v>2995</v>
      </c>
      <c s="2" r="E19">
        <v>6.0</v>
      </c>
      <c s="2" r="F19">
        <v>17.0</v>
      </c>
      <c s="2" r="G19">
        <v>11.0</v>
      </c>
      <c s="2" r="H19">
        <v>10.0</v>
      </c>
      <c s="2" r="I19"/>
      <c s="2" r="J19">
        <v>18.0</v>
      </c>
      <c s="2" r="K19">
        <v>17.0</v>
      </c>
      <c s="2" r="L19"/>
      <c t="str" s="2" r="M19">
        <f>AVERAGE(F19:K19)</f>
        <v>14.6</v>
      </c>
    </row>
    <row customHeight="1" r="20" ht="15.0">
      <c s="2" r="A20">
        <v>15.0</v>
      </c>
      <c t="s" s="2" r="B20">
        <v>2996</v>
      </c>
      <c t="s" s="2" r="C20">
        <v>2997</v>
      </c>
      <c t="s" s="2" r="D20">
        <v>2998</v>
      </c>
      <c s="2" r="E20">
        <v>10.0</v>
      </c>
      <c s="2" r="F20">
        <v>15.0</v>
      </c>
      <c s="2" r="G20">
        <v>12.0</v>
      </c>
      <c s="2" r="H20">
        <v>21.0</v>
      </c>
      <c s="2" r="I20"/>
      <c s="2" r="J20">
        <v>22.0</v>
      </c>
      <c s="2" r="K20">
        <v>9.0</v>
      </c>
      <c s="2" r="L20"/>
      <c t="str" s="2" r="M20">
        <f>AVERAGE(F20:K20)</f>
        <v>15.8</v>
      </c>
    </row>
    <row customHeight="1" r="21" ht="15.0">
      <c s="2" r="A21">
        <v>16.0</v>
      </c>
      <c t="s" s="2" r="B21">
        <v>2999</v>
      </c>
      <c t="s" s="2" r="C21">
        <v>3000</v>
      </c>
      <c t="s" s="2" r="D21">
        <v>3001</v>
      </c>
      <c s="2" r="E21">
        <v>9.0</v>
      </c>
      <c s="2" r="F21">
        <v>21.0</v>
      </c>
      <c s="2" r="G21">
        <v>9.0</v>
      </c>
      <c s="2" r="H21">
        <v>11.0</v>
      </c>
      <c s="2" r="I21"/>
      <c s="2" r="J21">
        <v>20.0</v>
      </c>
      <c s="2" r="K21">
        <v>19.0</v>
      </c>
      <c s="2" r="L21"/>
      <c t="str" s="2" r="M21">
        <f>AVERAGE(F21:K21)</f>
        <v>16</v>
      </c>
    </row>
    <row customHeight="1" r="22" ht="15.0">
      <c s="2" r="A22">
        <v>17.0</v>
      </c>
      <c t="s" s="2" r="B22">
        <v>3002</v>
      </c>
      <c t="s" s="2" r="C22">
        <v>3003</v>
      </c>
      <c t="s" s="2" r="D22">
        <v>3004</v>
      </c>
      <c s="2" r="E22">
        <v>4.0</v>
      </c>
      <c s="2" r="F22">
        <v>12.0</v>
      </c>
      <c s="2" r="G22">
        <v>26.0</v>
      </c>
      <c s="2" r="H22">
        <v>13.0</v>
      </c>
      <c s="2" r="I22"/>
      <c s="2" r="J22">
        <v>14.0</v>
      </c>
      <c s="2" r="K22">
        <v>15.0</v>
      </c>
      <c s="2" r="L22"/>
      <c t="str" s="2" r="M22">
        <f>AVERAGE(F22:K22)</f>
        <v>16</v>
      </c>
    </row>
    <row customHeight="1" r="23" ht="15.0">
      <c s="2" r="A23">
        <v>18.0</v>
      </c>
      <c t="s" s="2" r="B23">
        <v>3005</v>
      </c>
      <c t="s" s="2" r="C23">
        <v>3006</v>
      </c>
      <c t="s" s="2" r="D23">
        <v>3007</v>
      </c>
      <c s="2" r="E23">
        <v>9.0</v>
      </c>
      <c s="2" r="F23">
        <v>14.0</v>
      </c>
      <c s="2" r="G23">
        <v>18.0</v>
      </c>
      <c s="2" r="H23">
        <v>20.0</v>
      </c>
      <c s="2" r="I23"/>
      <c s="2" r="J23">
        <v>15.0</v>
      </c>
      <c s="2" r="K23">
        <v>18.0</v>
      </c>
      <c s="2" r="L23"/>
      <c t="str" s="2" r="M23">
        <f>AVERAGE(F23:K23)</f>
        <v>17</v>
      </c>
    </row>
    <row customHeight="1" r="24" ht="15.0">
      <c s="2" r="A24">
        <v>19.0</v>
      </c>
      <c t="s" s="2" r="B24">
        <v>3008</v>
      </c>
      <c t="s" s="2" r="C24">
        <v>3009</v>
      </c>
      <c t="s" s="2" r="D24">
        <v>3010</v>
      </c>
      <c s="2" r="E24">
        <v>12.0</v>
      </c>
      <c s="2" r="F24">
        <v>19.0</v>
      </c>
      <c s="2" r="G24">
        <v>19.0</v>
      </c>
      <c s="2" r="H24">
        <v>19.0</v>
      </c>
      <c s="2" r="I24"/>
      <c s="2" r="J24">
        <v>19.0</v>
      </c>
      <c s="2" r="K24">
        <v>12.0</v>
      </c>
      <c s="2" r="L24"/>
      <c t="str" s="2" r="M24">
        <f>AVERAGE(F24:K24)</f>
        <v>17.6</v>
      </c>
    </row>
    <row customHeight="1" r="25" ht="15.0">
      <c s="2" r="A25">
        <v>20.0</v>
      </c>
      <c t="s" s="2" r="B25">
        <v>3011</v>
      </c>
      <c t="s" s="2" r="C25">
        <v>3012</v>
      </c>
      <c t="s" s="2" r="D25">
        <v>3013</v>
      </c>
      <c s="2" r="E25">
        <v>9.0</v>
      </c>
      <c s="2" r="F25">
        <v>20.0</v>
      </c>
      <c s="2" r="G25">
        <v>20.0</v>
      </c>
      <c s="2" r="H25">
        <v>18.0</v>
      </c>
      <c s="2" r="I25"/>
      <c s="2" r="J25">
        <v>17.0</v>
      </c>
      <c s="2" r="K25">
        <v>20.0</v>
      </c>
      <c s="2" r="L25"/>
      <c t="str" s="2" r="M25">
        <f>AVERAGE(F25:K25)</f>
        <v>19</v>
      </c>
    </row>
    <row customHeight="1" r="26" ht="15.0">
      <c s="2" r="A26">
        <v>21.0</v>
      </c>
      <c t="s" s="2" r="B26">
        <v>3014</v>
      </c>
      <c t="s" s="2" r="C26">
        <v>3015</v>
      </c>
      <c t="s" s="2" r="D26">
        <v>3016</v>
      </c>
      <c s="2" r="E26">
        <v>4.0</v>
      </c>
      <c s="2" r="F26">
        <v>18.0</v>
      </c>
      <c s="2" r="G26">
        <v>28.0</v>
      </c>
      <c s="2" r="H26">
        <v>16.0</v>
      </c>
      <c s="2" r="I26"/>
      <c s="2" r="J26">
        <v>16.0</v>
      </c>
      <c s="2" r="K26">
        <v>21.0</v>
      </c>
      <c s="2" r="L26"/>
      <c t="str" s="2" r="M26">
        <f>AVERAGE(F26:K26)</f>
        <v>19.8</v>
      </c>
    </row>
    <row customHeight="1" r="27" ht="15.0">
      <c s="2" r="A27">
        <v>22.0</v>
      </c>
      <c t="s" s="2" r="B27">
        <v>3017</v>
      </c>
      <c t="s" s="2" r="C27">
        <v>3018</v>
      </c>
      <c t="s" s="2" r="D27">
        <v>3019</v>
      </c>
      <c s="2" r="E27">
        <v>9.0</v>
      </c>
      <c s="2" r="F27">
        <v>23.0</v>
      </c>
      <c s="2" r="G27">
        <v>22.0</v>
      </c>
      <c s="2" r="H27">
        <v>24.0</v>
      </c>
      <c s="2" r="I27"/>
      <c s="2" r="J27">
        <v>21.0</v>
      </c>
      <c s="2" r="K27">
        <v>26.0</v>
      </c>
      <c s="2" r="L27"/>
      <c t="str" s="2" r="M27">
        <f>AVERAGE(F27:K27)</f>
        <v>23.2</v>
      </c>
    </row>
    <row customHeight="1" r="28" ht="15.0">
      <c s="2" r="A28">
        <v>23.0</v>
      </c>
      <c t="s" s="2" r="B28">
        <v>3020</v>
      </c>
      <c t="s" s="2" r="C28">
        <v>3021</v>
      </c>
      <c t="s" s="2" r="D28">
        <v>3022</v>
      </c>
      <c s="2" r="E28">
        <v>10.0</v>
      </c>
      <c s="2" r="F28">
        <v>25.0</v>
      </c>
      <c s="2" r="G28">
        <v>23.0</v>
      </c>
      <c s="2" r="H28">
        <v>22.0</v>
      </c>
      <c s="2" r="I28"/>
      <c s="2" r="J28">
        <v>23.0</v>
      </c>
      <c s="2" r="K28">
        <v>24.0</v>
      </c>
      <c s="2" r="L28"/>
      <c t="str" s="2" r="M28">
        <f>AVERAGE(F28:K28)</f>
        <v>23.4</v>
      </c>
    </row>
    <row customHeight="1" r="29" ht="15.0">
      <c s="2" r="A29">
        <v>24.0</v>
      </c>
      <c t="s" s="2" r="B29">
        <v>3023</v>
      </c>
      <c t="s" s="2" r="C29">
        <v>3024</v>
      </c>
      <c t="s" s="2" r="D29">
        <v>3025</v>
      </c>
      <c s="2" r="E29">
        <v>7.0</v>
      </c>
      <c s="2" r="F29">
        <v>33.0</v>
      </c>
      <c s="2" r="G29">
        <v>15.0</v>
      </c>
      <c s="2" r="H29">
        <v>23.0</v>
      </c>
      <c s="2" r="I29"/>
      <c s="2" r="J29">
        <v>26.0</v>
      </c>
      <c s="2" r="K29">
        <v>22.0</v>
      </c>
      <c s="2" r="L29"/>
      <c t="str" s="2" r="M29">
        <f>AVERAGE(F29:K29)</f>
        <v>23.8</v>
      </c>
    </row>
    <row customHeight="1" r="30" ht="15.0">
      <c s="2" r="A30">
        <v>25.0</v>
      </c>
      <c t="s" s="2" r="B30">
        <v>3026</v>
      </c>
      <c t="s" s="2" r="C30">
        <v>3027</v>
      </c>
      <c t="s" s="2" r="D30">
        <v>3028</v>
      </c>
      <c s="2" r="E30">
        <v>9.0</v>
      </c>
      <c s="2" r="F30">
        <v>22.0</v>
      </c>
      <c s="2" r="G30">
        <v>24.0</v>
      </c>
      <c s="2" r="H30">
        <v>28.0</v>
      </c>
      <c s="2" r="I30"/>
      <c s="2" r="J30">
        <v>25.0</v>
      </c>
      <c s="2" r="K30">
        <v>28.0</v>
      </c>
      <c s="2" r="L30"/>
      <c t="str" s="2" r="M30">
        <f>AVERAGE(F30:K30)</f>
        <v>25.4</v>
      </c>
    </row>
    <row customHeight="1" r="31" ht="15.0">
      <c s="2" r="A31">
        <v>26.0</v>
      </c>
      <c t="s" s="2" r="B31">
        <v>3029</v>
      </c>
      <c t="s" s="2" r="C31">
        <v>3030</v>
      </c>
      <c t="s" s="2" r="D31">
        <v>3031</v>
      </c>
      <c s="2" r="E31">
        <v>12.0</v>
      </c>
      <c s="2" r="F31">
        <v>24.0</v>
      </c>
      <c s="2" r="G31">
        <v>27.0</v>
      </c>
      <c s="2" r="H31">
        <v>27.0</v>
      </c>
      <c s="2" r="I31"/>
      <c s="2" r="J31">
        <v>24.0</v>
      </c>
      <c s="2" r="K31">
        <v>25.0</v>
      </c>
      <c s="2" r="L31"/>
      <c t="str" s="2" r="M31">
        <f>AVERAGE(F31:K31)</f>
        <v>25.4</v>
      </c>
    </row>
    <row customHeight="1" r="32" ht="15.0">
      <c s="2" r="A32">
        <v>27.0</v>
      </c>
      <c t="s" s="2" r="B32">
        <v>3032</v>
      </c>
      <c t="s" s="2" r="C32">
        <v>3033</v>
      </c>
      <c t="s" s="2" r="D32">
        <v>3034</v>
      </c>
      <c s="2" r="E32">
        <v>4.0</v>
      </c>
      <c s="2" r="F32">
        <v>26.0</v>
      </c>
      <c s="2" r="G32">
        <v>21.0</v>
      </c>
      <c s="2" r="H32">
        <v>26.0</v>
      </c>
      <c s="2" r="I32"/>
      <c s="2" r="J32">
        <v>27.0</v>
      </c>
      <c s="2" r="K32">
        <v>32.0</v>
      </c>
      <c s="2" r="L32"/>
      <c t="str" s="2" r="M32">
        <f>AVERAGE(F32:K32)</f>
        <v>26.4</v>
      </c>
    </row>
    <row customHeight="1" r="33" ht="15.0">
      <c s="2" r="A33">
        <v>28.0</v>
      </c>
      <c t="s" s="2" r="B33">
        <v>3035</v>
      </c>
      <c t="s" s="2" r="C33">
        <v>3036</v>
      </c>
      <c t="s" s="2" r="D33">
        <v>3037</v>
      </c>
      <c s="2" r="E33">
        <v>4.0</v>
      </c>
      <c s="2" r="F33">
        <v>30.0</v>
      </c>
      <c s="2" r="G33">
        <v>25.0</v>
      </c>
      <c s="2" r="H33">
        <v>30.0</v>
      </c>
      <c s="2" r="I33"/>
      <c s="2" r="J33">
        <v>31.0</v>
      </c>
      <c s="2" r="K33">
        <v>34.0</v>
      </c>
      <c s="2" r="L33"/>
      <c t="str" s="2" r="M33">
        <f>AVERAGE(F33:K33)</f>
        <v>30</v>
      </c>
    </row>
    <row customHeight="1" r="34" ht="15.0">
      <c s="2" r="A34">
        <v>29.0</v>
      </c>
      <c t="s" s="2" r="B34">
        <v>3038</v>
      </c>
      <c t="s" s="2" r="C34">
        <v>3039</v>
      </c>
      <c t="s" s="2" r="D34">
        <v>3040</v>
      </c>
      <c s="2" r="E34">
        <v>9.0</v>
      </c>
      <c s="2" r="F34">
        <v>29.0</v>
      </c>
      <c s="2" r="G34">
        <v>30.0</v>
      </c>
      <c s="2" r="H34">
        <v>32.0</v>
      </c>
      <c s="2" r="I34"/>
      <c s="2" r="J34">
        <v>28.0</v>
      </c>
      <c s="2" r="K34">
        <v>31.0</v>
      </c>
      <c s="2" r="L34"/>
      <c t="str" s="2" r="M34">
        <f>AVERAGE(F34:K34)</f>
        <v>30</v>
      </c>
    </row>
    <row customHeight="1" r="35" ht="15.0">
      <c s="2" r="A35">
        <v>30.0</v>
      </c>
      <c t="s" s="2" r="B35">
        <v>3041</v>
      </c>
      <c t="s" s="2" r="C35">
        <v>3042</v>
      </c>
      <c t="s" s="2" r="D35">
        <v>3043</v>
      </c>
      <c s="2" r="E35">
        <v>10.0</v>
      </c>
      <c s="2" r="F35">
        <v>42.0</v>
      </c>
      <c s="2" r="G35">
        <v>33.0</v>
      </c>
      <c s="2" r="H35">
        <v>31.0</v>
      </c>
      <c s="2" r="I35"/>
      <c s="2" r="J35">
        <v>30.0</v>
      </c>
      <c s="2" r="K35">
        <v>27.0</v>
      </c>
      <c s="2" r="L35"/>
      <c t="str" s="2" r="M35">
        <f>AVERAGE(F35:K35)</f>
        <v>32.6</v>
      </c>
    </row>
    <row customHeight="1" r="36" ht="15.0">
      <c s="2" r="A36">
        <v>31.0</v>
      </c>
      <c t="s" s="2" r="B36">
        <v>3044</v>
      </c>
      <c t="s" s="2" r="C36">
        <v>3045</v>
      </c>
      <c t="s" s="2" r="D36">
        <v>3046</v>
      </c>
      <c s="2" r="E36">
        <v>4.0</v>
      </c>
      <c s="2" r="F36">
        <v>27.0</v>
      </c>
      <c s="2" r="G36">
        <v>49.0</v>
      </c>
      <c s="2" r="H36">
        <v>29.0</v>
      </c>
      <c s="2" r="I36"/>
      <c s="2" r="J36">
        <v>29.0</v>
      </c>
      <c s="2" r="K36">
        <v>30.0</v>
      </c>
      <c s="2" r="L36"/>
      <c t="str" s="2" r="M36">
        <f>AVERAGE(F36:K36)</f>
        <v>32.8</v>
      </c>
    </row>
    <row customHeight="1" r="37" ht="15.0">
      <c s="2" r="A37">
        <v>32.0</v>
      </c>
      <c t="s" s="2" r="B37">
        <v>3047</v>
      </c>
      <c t="s" s="2" r="C37">
        <v>3048</v>
      </c>
      <c t="s" s="2" r="D37">
        <v>3049</v>
      </c>
      <c s="2" r="E37">
        <v>7.0</v>
      </c>
      <c s="2" r="F37">
        <v>31.0</v>
      </c>
      <c s="2" r="G37">
        <v>37.0</v>
      </c>
      <c s="2" r="H37">
        <v>37.0</v>
      </c>
      <c s="2" r="I37"/>
      <c s="2" r="J37">
        <v>35.0</v>
      </c>
      <c s="2" r="K37">
        <v>36.0</v>
      </c>
      <c s="2" r="L37"/>
      <c t="str" s="2" r="M37">
        <f>AVERAGE(F37:K37)</f>
        <v>35.2</v>
      </c>
    </row>
    <row customHeight="1" r="38" ht="15.0">
      <c s="2" r="A38">
        <v>33.0</v>
      </c>
      <c t="s" s="2" r="B38">
        <v>3050</v>
      </c>
      <c t="s" s="2" r="C38">
        <v>3051</v>
      </c>
      <c t="s" s="2" r="D38">
        <v>3052</v>
      </c>
      <c s="2" r="E38">
        <v>9.0</v>
      </c>
      <c s="2" r="F38">
        <v>61.0</v>
      </c>
      <c s="2" r="G38">
        <v>29.0</v>
      </c>
      <c s="2" r="H38">
        <v>34.0</v>
      </c>
      <c s="2" r="I38"/>
      <c s="2" r="J38">
        <v>33.0</v>
      </c>
      <c s="2" r="K38">
        <v>23.0</v>
      </c>
      <c s="2" r="L38"/>
      <c t="str" s="2" r="M38">
        <f>AVERAGE(F38:K38)</f>
        <v>36</v>
      </c>
    </row>
    <row customHeight="1" r="39" ht="15.0">
      <c s="2" r="A39">
        <v>34.0</v>
      </c>
      <c t="s" s="2" r="B39">
        <v>3053</v>
      </c>
      <c t="s" s="2" r="C39">
        <v>3054</v>
      </c>
      <c t="s" s="2" r="D39">
        <v>3055</v>
      </c>
      <c s="2" r="E39">
        <v>4.0</v>
      </c>
      <c s="2" r="F39">
        <v>34.0</v>
      </c>
      <c s="2" r="G39">
        <v>36.0</v>
      </c>
      <c s="2" r="H39">
        <v>33.0</v>
      </c>
      <c s="2" r="I39"/>
      <c s="2" r="J39">
        <v>42.0</v>
      </c>
      <c s="2" r="K39">
        <v>37.0</v>
      </c>
      <c s="2" r="L39"/>
      <c t="str" s="2" r="M39">
        <f>AVERAGE(F39:K39)</f>
        <v>36.4</v>
      </c>
    </row>
    <row customHeight="1" r="40" ht="15.0">
      <c s="2" r="A40">
        <v>35.0</v>
      </c>
      <c t="s" s="2" r="B40">
        <v>3056</v>
      </c>
      <c t="s" s="2" r="C40">
        <v>3057</v>
      </c>
      <c t="s" s="2" r="D40">
        <v>3058</v>
      </c>
      <c s="2" r="E40">
        <v>9.0</v>
      </c>
      <c s="2" r="F40">
        <v>35.0</v>
      </c>
      <c s="2" r="G40">
        <v>42.0</v>
      </c>
      <c s="2" r="H40">
        <v>35.0</v>
      </c>
      <c s="2" r="I40"/>
      <c s="2" r="J40">
        <v>34.0</v>
      </c>
      <c s="2" r="K40">
        <v>41.0</v>
      </c>
      <c s="2" r="L40"/>
      <c t="str" s="2" r="M40">
        <f>AVERAGE(F40:K40)</f>
        <v>37.4</v>
      </c>
    </row>
    <row customHeight="1" r="41" ht="15.0">
      <c s="2" r="A41">
        <v>36.0</v>
      </c>
      <c t="s" s="2" r="B41">
        <v>3059</v>
      </c>
      <c t="s" s="2" r="C41">
        <v>3060</v>
      </c>
      <c t="s" s="2" r="D41">
        <v>3061</v>
      </c>
      <c s="2" r="E41">
        <v>10.0</v>
      </c>
      <c s="2" r="F41">
        <v>28.0</v>
      </c>
      <c s="2" r="G41">
        <v>43.0</v>
      </c>
      <c s="2" r="H41">
        <v>43.0</v>
      </c>
      <c s="2" r="I41"/>
      <c s="2" r="J41">
        <v>32.0</v>
      </c>
      <c s="2" r="K41">
        <v>46.0</v>
      </c>
      <c s="2" r="L41"/>
      <c t="str" s="2" r="M41">
        <f>AVERAGE(F41:K41)</f>
        <v>38.4</v>
      </c>
    </row>
    <row customHeight="1" r="42" ht="15.0">
      <c s="2" r="A42">
        <v>37.0</v>
      </c>
      <c t="s" s="2" r="B42">
        <v>3062</v>
      </c>
      <c t="s" s="2" r="C42">
        <v>3063</v>
      </c>
      <c t="s" s="2" r="D42">
        <v>3064</v>
      </c>
      <c s="2" r="E42">
        <v>10.0</v>
      </c>
      <c s="2" r="F42">
        <v>38.0</v>
      </c>
      <c s="2" r="G42">
        <v>32.0</v>
      </c>
      <c s="2" r="H42">
        <v>42.0</v>
      </c>
      <c s="2" r="I42"/>
      <c s="2" r="J42">
        <v>47.0</v>
      </c>
      <c s="2" r="K42">
        <v>33.0</v>
      </c>
      <c s="2" r="L42"/>
      <c t="str" s="2" r="M42">
        <f>AVERAGE(F42:K42)</f>
        <v>38.4</v>
      </c>
    </row>
    <row customHeight="1" r="43" ht="15.0">
      <c s="2" r="A43">
        <v>38.0</v>
      </c>
      <c t="s" s="2" r="B43">
        <v>3065</v>
      </c>
      <c t="s" s="2" r="C43">
        <v>3066</v>
      </c>
      <c t="s" s="2" r="D43">
        <v>3067</v>
      </c>
      <c s="2" r="E43">
        <v>9.0</v>
      </c>
      <c s="2" r="F43">
        <v>48.0</v>
      </c>
      <c s="2" r="G43">
        <v>31.0</v>
      </c>
      <c s="2" r="H43">
        <v>25.0</v>
      </c>
      <c s="2" r="I43"/>
      <c s="2" r="J43">
        <v>44.0</v>
      </c>
      <c s="2" r="K43">
        <v>47.0</v>
      </c>
      <c s="2" r="L43"/>
      <c t="str" s="2" r="M43">
        <f>AVERAGE(F43:K43)</f>
        <v>39</v>
      </c>
    </row>
    <row customHeight="1" r="44" ht="15.0">
      <c s="2" r="A44">
        <v>39.0</v>
      </c>
      <c t="s" s="2" r="B44">
        <v>3068</v>
      </c>
      <c t="s" s="2" r="C44">
        <v>3069</v>
      </c>
      <c t="s" s="2" r="D44">
        <v>3070</v>
      </c>
      <c s="2" r="E44">
        <v>10.0</v>
      </c>
      <c s="2" r="F44">
        <v>36.0</v>
      </c>
      <c s="2" r="G44">
        <v>46.0</v>
      </c>
      <c s="2" r="H44">
        <v>41.0</v>
      </c>
      <c s="2" r="I44"/>
      <c s="2" r="J44">
        <v>41.0</v>
      </c>
      <c s="2" r="K44">
        <v>35.0</v>
      </c>
      <c s="2" r="L44"/>
      <c t="str" s="2" r="M44">
        <f>AVERAGE(F44:K44)</f>
        <v>39.8</v>
      </c>
    </row>
    <row customHeight="1" r="45" ht="15.0">
      <c s="2" r="A45">
        <v>40.0</v>
      </c>
      <c t="s" s="2" r="B45">
        <v>3071</v>
      </c>
      <c t="s" s="2" r="C45">
        <v>3072</v>
      </c>
      <c t="s" s="2" r="D45">
        <v>3073</v>
      </c>
      <c s="2" r="E45">
        <v>10.0</v>
      </c>
      <c s="2" r="F45">
        <v>39.0</v>
      </c>
      <c s="2" r="G45">
        <v>41.0</v>
      </c>
      <c s="2" r="H45">
        <v>44.0</v>
      </c>
      <c s="2" r="I45"/>
      <c s="2" r="J45">
        <v>39.0</v>
      </c>
      <c s="2" r="K45">
        <v>39.0</v>
      </c>
      <c s="2" r="L45"/>
      <c t="str" s="2" r="M45">
        <f>AVERAGE(F45:K45)</f>
        <v>40.4</v>
      </c>
    </row>
    <row customHeight="1" r="46" ht="15.0">
      <c s="2" r="A46">
        <v>41.0</v>
      </c>
      <c t="s" s="2" r="B46">
        <v>3074</v>
      </c>
      <c t="s" s="2" r="C46">
        <v>3075</v>
      </c>
      <c t="s" s="2" r="D46">
        <v>3076</v>
      </c>
      <c s="2" r="E46">
        <v>8.0</v>
      </c>
      <c s="2" r="F46">
        <v>32.0</v>
      </c>
      <c s="2" r="G46">
        <v>47.0</v>
      </c>
      <c s="2" r="H46">
        <v>51.0</v>
      </c>
      <c s="2" r="I46"/>
      <c s="2" r="J46">
        <v>37.0</v>
      </c>
      <c s="2" r="K46">
        <v>40.0</v>
      </c>
      <c s="2" r="L46"/>
      <c t="str" s="2" r="M46">
        <f>AVERAGE(F46:K46)</f>
        <v>41.4</v>
      </c>
    </row>
    <row customHeight="1" r="47" ht="15.0">
      <c s="2" r="A47">
        <v>42.0</v>
      </c>
      <c t="s" s="2" r="B47">
        <v>3077</v>
      </c>
      <c t="s" s="2" r="C47">
        <v>3078</v>
      </c>
      <c t="s" s="2" r="D47">
        <v>3079</v>
      </c>
      <c s="2" r="E47">
        <v>4.0</v>
      </c>
      <c s="2" r="F47">
        <v>37.0</v>
      </c>
      <c s="2" r="G47">
        <v>40.0</v>
      </c>
      <c s="2" r="H47">
        <v>47.0</v>
      </c>
      <c s="2" r="I47"/>
      <c s="2" r="J47">
        <v>45.0</v>
      </c>
      <c s="2" r="K47">
        <v>38.0</v>
      </c>
      <c s="2" r="L47"/>
      <c t="str" s="2" r="M47">
        <f>AVERAGE(F47:K47)</f>
        <v>41.4</v>
      </c>
    </row>
    <row customHeight="1" r="48" ht="15.0">
      <c s="2" r="A48">
        <v>43.0</v>
      </c>
      <c t="s" s="2" r="B48">
        <v>3080</v>
      </c>
      <c t="s" s="2" r="C48">
        <v>3081</v>
      </c>
      <c t="s" s="2" r="D48">
        <v>3082</v>
      </c>
      <c s="2" r="E48">
        <v>10.0</v>
      </c>
      <c s="2" r="F48">
        <v>53.0</v>
      </c>
      <c s="2" r="G48">
        <v>34.0</v>
      </c>
      <c s="2" r="H48">
        <v>45.0</v>
      </c>
      <c s="2" r="I48"/>
      <c s="2" r="J48">
        <v>51.0</v>
      </c>
      <c s="2" r="K48">
        <v>29.0</v>
      </c>
      <c s="2" r="L48"/>
      <c t="str" s="2" r="M48">
        <f>AVERAGE(F48:K48)</f>
        <v>42.4</v>
      </c>
    </row>
    <row customHeight="1" r="49" ht="15.0">
      <c s="2" r="A49">
        <v>44.0</v>
      </c>
      <c t="s" s="2" r="B49">
        <v>3083</v>
      </c>
      <c t="s" s="2" r="C49">
        <v>3084</v>
      </c>
      <c t="s" s="2" r="D49">
        <v>3085</v>
      </c>
      <c s="2" r="E49">
        <v>8.0</v>
      </c>
      <c s="2" r="F49">
        <v>47.0</v>
      </c>
      <c s="2" r="G49">
        <v>53.0</v>
      </c>
      <c s="2" r="H49">
        <v>39.0</v>
      </c>
      <c s="2" r="I49"/>
      <c s="2" r="J49">
        <v>49.0</v>
      </c>
      <c s="2" r="K49">
        <v>44.0</v>
      </c>
      <c s="2" r="L49"/>
      <c t="str" s="2" r="M49">
        <f>AVERAGE(F49:K49)</f>
        <v>46.4</v>
      </c>
    </row>
    <row customHeight="1" r="50" ht="15.0">
      <c s="2" r="A50">
        <v>45.0</v>
      </c>
      <c t="s" s="2" r="B50">
        <v>3086</v>
      </c>
      <c t="s" s="2" r="C50">
        <v>3087</v>
      </c>
      <c t="s" s="2" r="D50">
        <v>3088</v>
      </c>
      <c s="2" r="E50">
        <v>9.0</v>
      </c>
      <c s="2" r="F50">
        <v>40.0</v>
      </c>
      <c s="2" r="G50">
        <v>48.0</v>
      </c>
      <c s="2" r="H50">
        <v>52.0</v>
      </c>
      <c s="2" r="I50"/>
      <c s="2" r="J50">
        <v>40.0</v>
      </c>
      <c s="2" r="K50">
        <v>54.0</v>
      </c>
      <c s="2" r="L50"/>
      <c t="str" s="2" r="M50">
        <f>AVERAGE(F50:K50)</f>
        <v>46.8</v>
      </c>
    </row>
    <row customHeight="1" r="51" ht="15.0">
      <c s="2" r="A51">
        <v>46.0</v>
      </c>
      <c t="s" s="2" r="B51">
        <v>3089</v>
      </c>
      <c t="s" s="2" r="C51">
        <v>3090</v>
      </c>
      <c t="s" s="2" r="D51">
        <v>3091</v>
      </c>
      <c s="2" r="E51">
        <v>11.0</v>
      </c>
      <c s="2" r="F51">
        <v>43.0</v>
      </c>
      <c s="2" r="G51">
        <v>62.0</v>
      </c>
      <c s="2" r="H51">
        <v>36.0</v>
      </c>
      <c s="2" r="I51"/>
      <c s="2" r="J51">
        <v>38.0</v>
      </c>
      <c s="2" r="K51">
        <v>58.0</v>
      </c>
      <c s="2" r="L51"/>
      <c t="str" s="2" r="M51">
        <f>AVERAGE(F51:K51)</f>
        <v>47.4</v>
      </c>
    </row>
    <row customHeight="1" r="52" ht="15.0">
      <c s="2" r="A52">
        <v>47.0</v>
      </c>
      <c t="s" s="2" r="B52">
        <v>3092</v>
      </c>
      <c t="s" s="2" r="C52">
        <v>3093</v>
      </c>
      <c t="s" s="2" r="D52">
        <v>3094</v>
      </c>
      <c s="2" r="E52">
        <v>8.0</v>
      </c>
      <c s="2" r="F52">
        <v>46.0</v>
      </c>
      <c s="2" r="G52">
        <v>44.0</v>
      </c>
      <c s="2" r="H52">
        <v>48.0</v>
      </c>
      <c s="2" r="I52"/>
      <c s="2" r="J52">
        <v>59.0</v>
      </c>
      <c s="2" r="K52">
        <v>42.0</v>
      </c>
      <c s="2" r="L52"/>
      <c t="str" s="2" r="M52">
        <f>AVERAGE(F52:K52)</f>
        <v>47.8</v>
      </c>
    </row>
    <row customHeight="1" r="53" ht="15.0">
      <c s="2" r="A53">
        <v>48.0</v>
      </c>
      <c t="s" s="2" r="B53">
        <v>3095</v>
      </c>
      <c t="s" s="2" r="C53">
        <v>3096</v>
      </c>
      <c t="s" s="2" r="D53">
        <v>3097</v>
      </c>
      <c s="2" r="E53">
        <v>8.0</v>
      </c>
      <c s="2" r="F53">
        <v>64.0</v>
      </c>
      <c s="2" r="G53">
        <v>38.0</v>
      </c>
      <c s="2" r="H53">
        <v>50.0</v>
      </c>
      <c s="2" r="I53"/>
      <c s="2" r="J53">
        <v>43.0</v>
      </c>
      <c s="2" r="K53">
        <v>50.0</v>
      </c>
      <c s="2" r="L53"/>
      <c t="str" s="2" r="M53">
        <f>AVERAGE(F53:K53)</f>
        <v>49</v>
      </c>
    </row>
    <row customHeight="1" r="54" ht="15.0">
      <c s="2" r="A54">
        <v>49.0</v>
      </c>
      <c t="s" s="2" r="B54">
        <v>3098</v>
      </c>
      <c t="s" s="2" r="C54">
        <v>3099</v>
      </c>
      <c t="s" s="2" r="D54">
        <v>3100</v>
      </c>
      <c s="2" r="E54">
        <v>8.0</v>
      </c>
      <c s="2" r="F54">
        <v>55.0</v>
      </c>
      <c s="2" r="G54">
        <v>60.0</v>
      </c>
      <c s="2" r="H54">
        <v>55.0</v>
      </c>
      <c s="2" r="I54"/>
      <c s="2" r="J54">
        <v>36.0</v>
      </c>
      <c s="2" r="K54">
        <v>43.0</v>
      </c>
      <c s="2" r="L54"/>
      <c t="str" s="2" r="M54">
        <f>AVERAGE(F54:K54)</f>
        <v>49.8</v>
      </c>
    </row>
    <row customHeight="1" r="55" ht="15.0">
      <c s="2" r="A55">
        <v>50.0</v>
      </c>
      <c t="s" s="2" r="B55">
        <v>3101</v>
      </c>
      <c t="s" s="2" r="C55">
        <v>3102</v>
      </c>
      <c t="s" s="2" r="D55">
        <v>3103</v>
      </c>
      <c s="2" r="E55">
        <v>10.0</v>
      </c>
      <c s="2" r="F55">
        <v>45.0</v>
      </c>
      <c s="2" r="G55">
        <v>45.0</v>
      </c>
      <c s="2" r="H55">
        <v>63.0</v>
      </c>
      <c s="2" r="I55"/>
      <c s="2" r="J55">
        <v>53.0</v>
      </c>
      <c s="2" r="K55">
        <v>52.0</v>
      </c>
      <c s="2" r="L55"/>
      <c t="str" s="2" r="M55">
        <f>AVERAGE(F55:K55)</f>
        <v>51.6</v>
      </c>
    </row>
    <row customHeight="1" r="56" ht="15.0">
      <c s="2" r="A56">
        <v>51.0</v>
      </c>
      <c t="s" s="2" r="B56">
        <v>3104</v>
      </c>
      <c t="s" s="2" r="C56">
        <v>3105</v>
      </c>
      <c t="s" s="2" r="D56">
        <v>3106</v>
      </c>
      <c s="2" r="E56">
        <v>10.0</v>
      </c>
      <c s="2" r="F56">
        <v>44.0</v>
      </c>
      <c s="2" r="G56">
        <v>65.0</v>
      </c>
      <c s="2" r="H56">
        <v>56.0</v>
      </c>
      <c s="2" r="I56"/>
      <c s="2" r="J56">
        <v>46.0</v>
      </c>
      <c s="2" r="K56">
        <v>53.0</v>
      </c>
      <c s="2" r="L56"/>
      <c t="str" s="2" r="M56">
        <f>AVERAGE(F56:K56)</f>
        <v>52.8</v>
      </c>
    </row>
    <row customHeight="1" r="57" ht="15.0">
      <c s="2" r="A57">
        <v>52.0</v>
      </c>
      <c t="s" s="2" r="B57">
        <v>3107</v>
      </c>
      <c t="s" s="2" r="C57">
        <v>3108</v>
      </c>
      <c t="s" s="2" r="D57">
        <v>3109</v>
      </c>
      <c s="2" r="E57">
        <v>4.0</v>
      </c>
      <c s="2" r="F57">
        <v>41.0</v>
      </c>
      <c s="2" r="G57">
        <v>50.0</v>
      </c>
      <c s="2" r="H57">
        <v>65.0</v>
      </c>
      <c s="2" r="I57"/>
      <c s="2" r="J57">
        <v>55.0</v>
      </c>
      <c s="2" r="K57">
        <v>57.0</v>
      </c>
      <c s="2" r="L57"/>
      <c t="str" s="2" r="M57">
        <f>AVERAGE(F57:K57)</f>
        <v>53.6</v>
      </c>
    </row>
    <row customHeight="1" r="58" ht="15.0">
      <c s="2" r="A58">
        <v>53.0</v>
      </c>
      <c t="s" s="2" r="B58">
        <v>3110</v>
      </c>
      <c t="s" s="2" r="C58">
        <v>3111</v>
      </c>
      <c t="s" s="2" r="D58">
        <v>3112</v>
      </c>
      <c s="2" r="E58">
        <v>10.0</v>
      </c>
      <c s="2" r="F58">
        <v>78.0</v>
      </c>
      <c s="2" r="G58">
        <v>59.0</v>
      </c>
      <c s="2" r="H58">
        <v>40.0</v>
      </c>
      <c s="2" r="I58"/>
      <c s="2" r="J58">
        <v>64.0</v>
      </c>
      <c s="2" r="K58">
        <v>51.0</v>
      </c>
      <c s="2" r="L58"/>
      <c t="str" s="2" r="M58">
        <f>AVERAGE(F58:K58)</f>
        <v>58.4</v>
      </c>
    </row>
    <row customHeight="1" r="59" ht="15.0">
      <c s="2" r="A59">
        <v>54.0</v>
      </c>
      <c t="s" s="2" r="B59">
        <v>3113</v>
      </c>
      <c t="s" s="2" r="C59">
        <v>3114</v>
      </c>
      <c t="s" s="2" r="D59">
        <v>3115</v>
      </c>
      <c s="2" r="E59">
        <v>9.0</v>
      </c>
      <c s="2" r="F59">
        <v>67.0</v>
      </c>
      <c s="2" r="G59">
        <v>80.0</v>
      </c>
      <c s="2" r="H59">
        <v>38.0</v>
      </c>
      <c s="2" r="I59"/>
      <c s="2" r="J59">
        <v>48.0</v>
      </c>
      <c s="2" r="K59">
        <v>60.0</v>
      </c>
      <c s="2" r="L59"/>
      <c t="str" s="2" r="M59">
        <f>AVERAGE(F59:K59)</f>
        <v>58.6</v>
      </c>
    </row>
    <row customHeight="1" r="60" ht="15.0">
      <c s="2" r="A60">
        <v>55.0</v>
      </c>
      <c t="s" s="2" r="B60">
        <v>3116</v>
      </c>
      <c t="s" s="2" r="C60">
        <v>3117</v>
      </c>
      <c t="s" s="2" r="D60">
        <v>3118</v>
      </c>
      <c s="2" r="E60">
        <v>12.0</v>
      </c>
      <c s="2" r="F60">
        <v>50.0</v>
      </c>
      <c s="2" r="G60">
        <v>35.0</v>
      </c>
      <c s="2" r="H60">
        <v>81.0</v>
      </c>
      <c s="2" r="I60"/>
      <c s="2" r="J60">
        <v>82.0</v>
      </c>
      <c s="2" r="K60">
        <v>48.0</v>
      </c>
      <c s="2" r="L60"/>
      <c t="str" s="2" r="M60">
        <f>AVERAGE(F60:K60)</f>
        <v>59.2</v>
      </c>
    </row>
    <row customHeight="1" r="61" ht="15.0">
      <c s="2" r="A61">
        <v>56.0</v>
      </c>
      <c t="s" s="2" r="B61">
        <v>3119</v>
      </c>
      <c t="s" s="2" r="C61">
        <v>3120</v>
      </c>
      <c t="s" s="2" r="D61">
        <v>3121</v>
      </c>
      <c s="2" r="E61">
        <v>11.0</v>
      </c>
      <c s="2" r="F61">
        <v>59.0</v>
      </c>
      <c s="2" r="G61">
        <v>55.0</v>
      </c>
      <c s="2" r="H61">
        <v>58.0</v>
      </c>
      <c s="2" r="I61"/>
      <c s="2" r="J61">
        <v>71.0</v>
      </c>
      <c s="2" r="K61">
        <v>56.0</v>
      </c>
      <c s="2" r="L61"/>
      <c t="str" s="2" r="M61">
        <f>AVERAGE(F61:K61)</f>
        <v>59.8</v>
      </c>
    </row>
    <row customHeight="1" r="62" ht="15.0">
      <c s="2" r="A62">
        <v>57.0</v>
      </c>
      <c t="s" s="2" r="B62">
        <v>3122</v>
      </c>
      <c t="s" s="2" r="C62">
        <v>3123</v>
      </c>
      <c t="s" s="2" r="D62">
        <v>3124</v>
      </c>
      <c s="2" r="E62">
        <v>4.0</v>
      </c>
      <c s="2" r="F62">
        <v>51.0</v>
      </c>
      <c s="2" r="G62">
        <v>64.0</v>
      </c>
      <c s="2" r="H62">
        <v>67.0</v>
      </c>
      <c s="2" r="I62"/>
      <c s="2" r="J62">
        <v>61.0</v>
      </c>
      <c s="2" r="K62">
        <v>63.0</v>
      </c>
      <c s="2" r="L62"/>
      <c t="str" s="2" r="M62">
        <f>AVERAGE(F62:K62)</f>
        <v>61.2</v>
      </c>
    </row>
    <row customHeight="1" r="63" ht="15.0">
      <c s="2" r="A63">
        <v>58.0</v>
      </c>
      <c t="s" s="2" r="B63">
        <v>3125</v>
      </c>
      <c t="s" s="2" r="C63">
        <v>3126</v>
      </c>
      <c t="s" s="2" r="D63">
        <v>3127</v>
      </c>
      <c s="2" r="E63">
        <v>7.0</v>
      </c>
      <c s="2" r="F63">
        <v>62.0</v>
      </c>
      <c s="2" r="G63">
        <v>56.0</v>
      </c>
      <c s="2" r="H63">
        <v>57.0</v>
      </c>
      <c s="2" r="I63"/>
      <c s="2" r="J63">
        <v>74.0</v>
      </c>
      <c s="2" r="K63">
        <v>59.0</v>
      </c>
      <c s="2" r="L63"/>
      <c t="str" s="2" r="M63">
        <f>AVERAGE(F63:K63)</f>
        <v>61.6</v>
      </c>
    </row>
    <row customHeight="1" r="64" ht="15.0">
      <c s="2" r="A64">
        <v>59.0</v>
      </c>
      <c t="s" s="2" r="B64">
        <v>3128</v>
      </c>
      <c t="s" s="2" r="C64">
        <v>3129</v>
      </c>
      <c t="s" s="2" r="D64">
        <v>3130</v>
      </c>
      <c s="2" r="E64">
        <v>10.0</v>
      </c>
      <c s="2" r="F64">
        <v>57.0</v>
      </c>
      <c s="2" r="G64">
        <v>54.0</v>
      </c>
      <c s="2" r="H64">
        <v>71.0</v>
      </c>
      <c s="2" r="I64"/>
      <c s="2" r="J64">
        <v>79.0</v>
      </c>
      <c s="2" r="K64">
        <v>49.0</v>
      </c>
      <c s="2" r="L64"/>
      <c t="str" s="2" r="M64">
        <f>AVERAGE(F64:K64)</f>
        <v>62</v>
      </c>
    </row>
    <row customHeight="1" r="65" ht="15.0">
      <c s="2" r="A65">
        <v>60.0</v>
      </c>
      <c t="s" s="2" r="B65">
        <v>3131</v>
      </c>
      <c t="s" s="2" r="C65">
        <v>3132</v>
      </c>
      <c t="s" s="2" r="D65">
        <v>3133</v>
      </c>
      <c s="2" r="E65">
        <v>4.0</v>
      </c>
      <c s="2" r="F65">
        <v>49.0</v>
      </c>
      <c s="2" r="G65">
        <v>70.0</v>
      </c>
      <c s="2" r="H65">
        <v>62.0</v>
      </c>
      <c s="2" r="I65"/>
      <c s="2" r="J65">
        <v>54.0</v>
      </c>
      <c s="2" r="K65">
        <v>76.0</v>
      </c>
      <c s="2" r="L65"/>
      <c t="str" s="2" r="M65">
        <f>AVERAGE(F65:K65)</f>
        <v>62.2</v>
      </c>
    </row>
    <row customHeight="1" r="66" ht="15.0">
      <c s="2" r="A66">
        <v>61.0</v>
      </c>
      <c t="s" s="2" r="B66">
        <v>3134</v>
      </c>
      <c t="s" s="2" r="C66">
        <v>3135</v>
      </c>
      <c t="s" s="2" r="D66">
        <v>3136</v>
      </c>
      <c s="2" r="E66">
        <v>4.0</v>
      </c>
      <c s="2" r="F66">
        <v>58.0</v>
      </c>
      <c s="2" r="G66">
        <v>52.0</v>
      </c>
      <c s="2" r="H66">
        <v>66.0</v>
      </c>
      <c s="2" r="I66"/>
      <c s="2" r="J66">
        <v>91.0</v>
      </c>
      <c s="2" r="K66">
        <v>45.0</v>
      </c>
      <c s="2" r="L66"/>
      <c t="str" s="2" r="M66">
        <f>AVERAGE(F66:K66)</f>
        <v>62.4</v>
      </c>
    </row>
    <row customHeight="1" r="67" ht="15.0">
      <c s="2" r="A67">
        <v>62.0</v>
      </c>
      <c t="s" s="2" r="B67">
        <v>3137</v>
      </c>
      <c t="s" s="2" r="C67">
        <v>3138</v>
      </c>
      <c t="s" s="2" r="D67">
        <v>3139</v>
      </c>
      <c s="2" r="E67">
        <v>11.0</v>
      </c>
      <c s="2" r="F67">
        <v>87.0</v>
      </c>
      <c s="2" r="G67">
        <v>57.0</v>
      </c>
      <c s="2" r="H67">
        <v>59.0</v>
      </c>
      <c s="2" r="I67"/>
      <c s="2" r="J67">
        <v>60.0</v>
      </c>
      <c s="2" r="K67">
        <v>55.0</v>
      </c>
      <c s="2" r="L67"/>
      <c t="str" s="2" r="M67">
        <f>AVERAGE(F67:K67)</f>
        <v>63.6</v>
      </c>
    </row>
    <row customHeight="1" r="68" ht="15.0">
      <c s="2" r="A68">
        <v>63.0</v>
      </c>
      <c t="s" s="2" r="B68">
        <v>3140</v>
      </c>
      <c t="s" s="2" r="C68">
        <v>3141</v>
      </c>
      <c t="s" s="2" r="D68">
        <v>3142</v>
      </c>
      <c s="2" r="E68">
        <v>10.0</v>
      </c>
      <c s="2" r="F68">
        <v>54.0</v>
      </c>
      <c s="2" r="G68">
        <v>66.0</v>
      </c>
      <c s="2" r="H68">
        <v>73.0</v>
      </c>
      <c s="2" r="I68"/>
      <c s="2" r="J68">
        <v>56.0</v>
      </c>
      <c s="2" r="K68">
        <v>83.0</v>
      </c>
      <c s="2" r="L68"/>
      <c t="str" s="2" r="M68">
        <f>AVERAGE(F68:K68)</f>
        <v>66.4</v>
      </c>
    </row>
    <row customHeight="1" r="69" ht="15.0">
      <c s="2" r="A69">
        <v>64.0</v>
      </c>
      <c t="s" s="2" r="B69">
        <v>3143</v>
      </c>
      <c t="s" s="2" r="C69">
        <v>3144</v>
      </c>
      <c t="s" s="2" r="D69">
        <v>3145</v>
      </c>
      <c s="2" r="E69">
        <v>9.0</v>
      </c>
      <c s="2" r="F69">
        <v>52.0</v>
      </c>
      <c s="2" r="G69">
        <v>84.0</v>
      </c>
      <c s="2" r="H69">
        <v>53.0</v>
      </c>
      <c s="2" r="I69"/>
      <c s="2" r="J69">
        <v>70.0</v>
      </c>
      <c s="2" r="K69">
        <v>75.0</v>
      </c>
      <c s="2" r="L69"/>
      <c t="str" s="2" r="M69">
        <f>AVERAGE(F69:K69)</f>
        <v>66.8</v>
      </c>
    </row>
    <row customHeight="1" r="70" ht="15.0">
      <c s="2" r="A70">
        <v>65.0</v>
      </c>
      <c t="s" s="2" r="B70">
        <v>3146</v>
      </c>
      <c t="s" s="2" r="C70">
        <v>3147</v>
      </c>
      <c t="s" s="2" r="D70">
        <v>3148</v>
      </c>
      <c s="2" r="E70">
        <v>11.0</v>
      </c>
      <c s="2" r="F70">
        <v>56.0</v>
      </c>
      <c s="2" r="G70">
        <v>63.0</v>
      </c>
      <c s="2" r="H70">
        <v>72.0</v>
      </c>
      <c s="2" r="I70"/>
      <c s="2" r="J70">
        <v>65.0</v>
      </c>
      <c s="2" r="K70">
        <v>79.0</v>
      </c>
      <c s="2" r="L70"/>
      <c t="str" s="2" r="M70">
        <f>AVERAGE(F70:K70)</f>
        <v>67</v>
      </c>
    </row>
    <row customHeight="1" r="71" ht="15.0">
      <c s="2" r="A71">
        <v>66.0</v>
      </c>
      <c t="s" s="2" r="B71">
        <v>3149</v>
      </c>
      <c t="s" s="2" r="C71">
        <v>3150</v>
      </c>
      <c t="s" s="2" r="D71">
        <v>3151</v>
      </c>
      <c s="2" r="E71">
        <v>10.0</v>
      </c>
      <c s="2" r="F71">
        <v>91.0</v>
      </c>
      <c s="2" r="G71">
        <v>76.0</v>
      </c>
      <c s="2" r="H71">
        <v>49.0</v>
      </c>
      <c s="2" r="I71"/>
      <c s="2" r="J71">
        <v>52.0</v>
      </c>
      <c s="2" r="K71">
        <v>68.0</v>
      </c>
      <c s="2" r="L71"/>
      <c t="str" s="2" r="M71">
        <f>AVERAGE(F71:K71)</f>
        <v>67.2</v>
      </c>
    </row>
    <row customHeight="1" r="72" ht="15.0">
      <c s="2" r="A72">
        <v>67.0</v>
      </c>
      <c t="s" s="2" r="B72">
        <v>3152</v>
      </c>
      <c t="s" s="2" r="C72">
        <v>3153</v>
      </c>
      <c t="s" s="2" r="D72">
        <v>3154</v>
      </c>
      <c s="2" r="E72">
        <v>4.0</v>
      </c>
      <c s="2" r="F72">
        <v>106.0</v>
      </c>
      <c s="2" r="G72">
        <v>39.0</v>
      </c>
      <c s="2" r="H72">
        <v>64.0</v>
      </c>
      <c s="2" r="I72"/>
      <c s="2" r="J72">
        <v>62.0</v>
      </c>
      <c s="2" r="K72">
        <v>66.0</v>
      </c>
      <c s="2" r="L72"/>
      <c t="str" s="2" r="M72">
        <f>AVERAGE(F72:K72)</f>
        <v>67.4</v>
      </c>
    </row>
    <row customHeight="1" r="73" ht="15.0">
      <c s="2" r="A73">
        <v>68.0</v>
      </c>
      <c t="s" s="2" r="B73">
        <v>3155</v>
      </c>
      <c t="s" s="2" r="C73">
        <v>3156</v>
      </c>
      <c t="s" s="2" r="D73">
        <v>3157</v>
      </c>
      <c s="2" r="E73">
        <v>11.0</v>
      </c>
      <c s="2" r="F73">
        <v>105.0</v>
      </c>
      <c s="2" r="G73">
        <v>58.0</v>
      </c>
      <c s="2" r="H73">
        <v>54.0</v>
      </c>
      <c s="2" r="I73"/>
      <c s="2" r="J73">
        <v>50.0</v>
      </c>
      <c s="2" r="K73">
        <v>71.0</v>
      </c>
      <c s="2" r="L73"/>
      <c t="str" s="2" r="M73">
        <f>AVERAGE(F73:K73)</f>
        <v>67.6</v>
      </c>
    </row>
    <row customHeight="1" r="74" ht="15.0">
      <c s="2" r="A74">
        <v>69.0</v>
      </c>
      <c t="s" s="2" r="B74">
        <v>3158</v>
      </c>
      <c t="s" s="2" r="C74">
        <v>3159</v>
      </c>
      <c t="s" s="2" r="D74">
        <v>3160</v>
      </c>
      <c s="2" r="E74">
        <v>10.0</v>
      </c>
      <c s="2" r="F74">
        <v>94.0</v>
      </c>
      <c s="2" r="G74">
        <v>51.0</v>
      </c>
      <c s="2" r="H74">
        <v>60.0</v>
      </c>
      <c s="2" r="I74"/>
      <c s="2" r="J74">
        <v>57.0</v>
      </c>
      <c s="2" r="K74">
        <v>82.0</v>
      </c>
      <c s="2" r="L74"/>
      <c t="str" s="2" r="M74">
        <f>AVERAGE(F74:K74)</f>
        <v>68.8</v>
      </c>
    </row>
    <row customHeight="1" r="75" ht="15.0">
      <c s="2" r="A75">
        <v>70.0</v>
      </c>
      <c t="s" s="2" r="B75">
        <v>3161</v>
      </c>
      <c t="s" s="2" r="C75">
        <v>3162</v>
      </c>
      <c t="s" s="2" r="D75">
        <v>3163</v>
      </c>
      <c s="2" r="E75">
        <v>9.0</v>
      </c>
      <c s="2" r="F75">
        <v>89.0</v>
      </c>
      <c s="2" r="G75">
        <v>69.0</v>
      </c>
      <c s="2" r="H75">
        <v>61.0</v>
      </c>
      <c s="2" r="I75"/>
      <c s="2" r="J75">
        <v>58.0</v>
      </c>
      <c s="2" r="K75">
        <v>80.0</v>
      </c>
      <c s="2" r="L75"/>
      <c t="str" s="2" r="M75">
        <f>AVERAGE(F75:K75)</f>
        <v>71.4</v>
      </c>
    </row>
    <row customHeight="1" r="76" ht="15.0">
      <c s="2" r="A76">
        <v>71.0</v>
      </c>
      <c t="s" s="2" r="B76">
        <v>3164</v>
      </c>
      <c t="s" s="2" r="C76">
        <v>3165</v>
      </c>
      <c t="s" s="2" r="D76">
        <v>3166</v>
      </c>
      <c s="2" r="E76">
        <v>10.0</v>
      </c>
      <c s="2" r="F76">
        <v>68.0</v>
      </c>
      <c s="2" r="G76">
        <v>68.0</v>
      </c>
      <c s="2" r="H76">
        <v>69.0</v>
      </c>
      <c s="2" r="I76"/>
      <c s="2" r="J76">
        <v>68.0</v>
      </c>
      <c s="2" r="K76">
        <v>84.0</v>
      </c>
      <c s="2" r="L76"/>
      <c t="str" s="2" r="M76">
        <f>AVERAGE(F76:K76)</f>
        <v>71.4</v>
      </c>
    </row>
    <row customHeight="1" r="77" ht="15.0">
      <c s="2" r="A77">
        <v>72.0</v>
      </c>
      <c t="s" s="2" r="B77">
        <v>3167</v>
      </c>
      <c t="s" s="2" r="C77">
        <v>3168</v>
      </c>
      <c t="s" s="2" r="D77">
        <v>3169</v>
      </c>
      <c s="2" r="E77">
        <v>12.0</v>
      </c>
      <c s="2" r="F77">
        <v>60.0</v>
      </c>
      <c s="2" r="G77">
        <v>81.0</v>
      </c>
      <c s="2" r="H77">
        <v>78.0</v>
      </c>
      <c s="2" r="I77"/>
      <c s="2" r="J77">
        <v>88.0</v>
      </c>
      <c s="2" r="K77">
        <v>65.0</v>
      </c>
      <c s="2" r="L77"/>
      <c t="str" s="2" r="M77">
        <f>AVERAGE(F77:K77)</f>
        <v>74.4</v>
      </c>
    </row>
    <row customHeight="1" r="78" ht="15.0">
      <c s="2" r="A78">
        <v>73.0</v>
      </c>
      <c t="s" s="2" r="B78">
        <v>3170</v>
      </c>
      <c t="s" s="2" r="C78">
        <v>3171</v>
      </c>
      <c t="s" s="2" r="D78">
        <v>3172</v>
      </c>
      <c s="2" r="E78">
        <v>8.0</v>
      </c>
      <c s="2" r="F78">
        <v>102.0</v>
      </c>
      <c s="2" r="G78">
        <v>61.0</v>
      </c>
      <c s="2" r="H78">
        <v>46.0</v>
      </c>
      <c s="2" r="I78"/>
      <c s="2" r="J78">
        <v>97.0</v>
      </c>
      <c s="2" r="K78">
        <v>70.0</v>
      </c>
      <c s="2" r="L78"/>
      <c t="str" s="2" r="M78">
        <f>AVERAGE(F78:K78)</f>
        <v>75.2</v>
      </c>
    </row>
    <row customHeight="1" r="79" ht="15.0">
      <c s="2" r="A79">
        <v>74.0</v>
      </c>
      <c t="s" s="2" r="B79">
        <v>3173</v>
      </c>
      <c t="s" s="2" r="C79">
        <v>3174</v>
      </c>
      <c t="s" s="2" r="D79">
        <v>3175</v>
      </c>
      <c s="2" r="E79">
        <v>7.0</v>
      </c>
      <c s="2" r="F79">
        <v>63.0</v>
      </c>
      <c s="2" r="G79">
        <v>72.0</v>
      </c>
      <c s="2" r="H79">
        <v>76.0</v>
      </c>
      <c s="2" r="I79"/>
      <c s="2" r="J79">
        <v>63.0</v>
      </c>
      <c s="2" r="K79">
        <v>104.0</v>
      </c>
      <c s="2" r="L79"/>
      <c t="str" s="2" r="M79">
        <f>AVERAGE(F79:K79)</f>
        <v>75.6</v>
      </c>
    </row>
    <row customHeight="1" r="80" ht="15.0">
      <c s="2" r="A80">
        <v>75.0</v>
      </c>
      <c t="s" s="2" r="B80">
        <v>3176</v>
      </c>
      <c t="s" s="2" r="C80">
        <v>3177</v>
      </c>
      <c t="s" s="2" r="D80">
        <v>3178</v>
      </c>
      <c s="2" r="E80">
        <v>11.0</v>
      </c>
      <c s="2" r="F80">
        <v>73.0</v>
      </c>
      <c s="2" r="G80">
        <v>85.0</v>
      </c>
      <c s="2" r="H80">
        <v>77.0</v>
      </c>
      <c s="2" r="I80"/>
      <c s="2" r="J80">
        <v>99.0</v>
      </c>
      <c s="2" r="K80">
        <v>62.0</v>
      </c>
      <c s="2" r="L80"/>
      <c t="str" s="2" r="M80">
        <f>AVERAGE(F80:K80)</f>
        <v>79.2</v>
      </c>
    </row>
    <row customHeight="1" r="81" ht="15.0">
      <c s="2" r="A81">
        <v>76.0</v>
      </c>
      <c t="s" s="2" r="B81">
        <v>3179</v>
      </c>
      <c t="s" s="2" r="C81">
        <v>3180</v>
      </c>
      <c t="s" s="2" r="D81">
        <v>3181</v>
      </c>
      <c s="2" r="E81">
        <v>6.0</v>
      </c>
      <c s="2" r="F81">
        <v>74.0</v>
      </c>
      <c s="2" r="G81">
        <v>77.0</v>
      </c>
      <c s="2" r="H81">
        <v>83.0</v>
      </c>
      <c s="2" r="I81"/>
      <c s="2" r="J81">
        <v>73.0</v>
      </c>
      <c s="2" r="K81">
        <v>100.0</v>
      </c>
      <c s="2" r="L81"/>
      <c t="str" s="2" r="M81">
        <f>AVERAGE(F81:K81)</f>
        <v>81.4</v>
      </c>
    </row>
    <row customHeight="1" r="82" ht="15.0">
      <c s="2" r="A82">
        <v>77.0</v>
      </c>
      <c t="s" s="2" r="B82">
        <v>3182</v>
      </c>
      <c t="s" s="2" r="C82">
        <v>3183</v>
      </c>
      <c t="s" s="2" r="D82">
        <v>3184</v>
      </c>
      <c s="2" r="E82">
        <v>8.0</v>
      </c>
      <c s="2" r="F82">
        <v>65.0</v>
      </c>
      <c s="2" r="G82">
        <v>83.0</v>
      </c>
      <c s="2" r="H82">
        <v>94.0</v>
      </c>
      <c s="2" r="I82"/>
      <c s="2" r="J82">
        <v>110.0</v>
      </c>
      <c s="2" r="K82">
        <v>61.0</v>
      </c>
      <c s="2" r="L82"/>
      <c t="str" s="2" r="M82">
        <f>AVERAGE(F82:K82)</f>
        <v>82.6</v>
      </c>
    </row>
    <row customHeight="1" r="83" ht="15.0">
      <c s="2" r="A83">
        <v>78.0</v>
      </c>
      <c t="s" s="2" r="B83">
        <v>3185</v>
      </c>
      <c t="s" s="2" r="C83">
        <v>3186</v>
      </c>
      <c t="s" s="2" r="D83">
        <v>3187</v>
      </c>
      <c s="2" r="E83">
        <v>4.0</v>
      </c>
      <c s="2" r="F83">
        <v>108.0</v>
      </c>
      <c s="2" r="G83">
        <v>82.0</v>
      </c>
      <c s="2" r="H83">
        <v>68.0</v>
      </c>
      <c s="2" r="I83"/>
      <c s="2" r="J83">
        <v>67.0</v>
      </c>
      <c s="2" r="K83">
        <v>88.0</v>
      </c>
      <c s="2" r="L83"/>
      <c t="str" s="2" r="M83">
        <f>AVERAGE(F83:K83)</f>
        <v>82.6</v>
      </c>
    </row>
    <row customHeight="1" r="84" ht="15.0">
      <c s="2" r="A84">
        <v>79.0</v>
      </c>
      <c t="s" s="2" r="B84">
        <v>3188</v>
      </c>
      <c t="s" s="2" r="C84">
        <v>3189</v>
      </c>
      <c t="s" s="2" r="D84">
        <v>3190</v>
      </c>
      <c s="2" r="E84">
        <v>5.0</v>
      </c>
      <c s="2" r="F84">
        <v>84.0</v>
      </c>
      <c s="2" r="G84">
        <v>86.0</v>
      </c>
      <c s="2" r="H84">
        <v>82.0</v>
      </c>
      <c s="2" r="I84"/>
      <c s="2" r="J84">
        <v>75.0</v>
      </c>
      <c s="2" r="K84">
        <v>87.0</v>
      </c>
      <c s="2" r="L84"/>
      <c t="str" s="2" r="M84">
        <f>AVERAGE(F84:K84)</f>
        <v>82.8</v>
      </c>
    </row>
    <row customHeight="1" r="85" ht="15.0">
      <c s="2" r="A85">
        <v>80.0</v>
      </c>
      <c t="s" s="2" r="B85">
        <v>3191</v>
      </c>
      <c t="s" s="2" r="C85">
        <v>3192</v>
      </c>
      <c t="s" s="2" r="D85">
        <v>3193</v>
      </c>
      <c s="2" r="E85">
        <v>10.0</v>
      </c>
      <c s="2" r="F85">
        <v>98.0</v>
      </c>
      <c s="2" r="G85">
        <v>74.0</v>
      </c>
      <c s="2" r="H85">
        <v>75.0</v>
      </c>
      <c s="2" r="I85"/>
      <c s="2" r="J85">
        <v>72.0</v>
      </c>
      <c s="2" r="K85">
        <v>107.0</v>
      </c>
      <c s="2" r="L85"/>
      <c t="str" s="2" r="M85">
        <f>AVERAGE(F85:K85)</f>
        <v>85.2</v>
      </c>
    </row>
    <row customHeight="1" r="86" ht="15.0">
      <c s="2" r="A86">
        <v>81.0</v>
      </c>
      <c t="s" s="2" r="B86">
        <v>3194</v>
      </c>
      <c t="s" s="2" r="C86">
        <v>3195</v>
      </c>
      <c t="s" s="2" r="D86">
        <v>3196</v>
      </c>
      <c s="2" r="E86">
        <v>12.0</v>
      </c>
      <c s="2" r="F86">
        <v>69.0</v>
      </c>
      <c s="2" r="G86">
        <v>73.0</v>
      </c>
      <c s="2" r="H86">
        <v>104.0</v>
      </c>
      <c s="2" r="I86"/>
      <c s="2" r="J86">
        <v>118.0</v>
      </c>
      <c s="2" r="K86">
        <v>64.0</v>
      </c>
      <c s="2" r="L86"/>
      <c t="str" s="2" r="M86">
        <f>AVERAGE(F86:K86)</f>
        <v>85.6</v>
      </c>
    </row>
    <row customHeight="1" r="87" ht="15.0">
      <c s="2" r="A87">
        <v>82.0</v>
      </c>
      <c t="s" s="2" r="B87">
        <v>3197</v>
      </c>
      <c t="s" s="2" r="C87">
        <v>3198</v>
      </c>
      <c t="s" s="2" r="D87">
        <v>3199</v>
      </c>
      <c s="2" r="E87">
        <v>10.0</v>
      </c>
      <c s="2" r="F87">
        <v>86.0</v>
      </c>
      <c s="2" r="G87">
        <v>112.0</v>
      </c>
      <c s="2" r="H87">
        <v>86.0</v>
      </c>
      <c s="2" r="I87"/>
      <c s="2" r="J87">
        <v>78.0</v>
      </c>
      <c s="2" r="K87">
        <v>74.0</v>
      </c>
      <c s="2" r="L87"/>
      <c t="str" s="2" r="M87">
        <f>AVERAGE(F87:K87)</f>
        <v>87.2</v>
      </c>
    </row>
    <row customHeight="1" r="88" ht="15.0">
      <c s="2" r="A88">
        <v>83.0</v>
      </c>
      <c t="s" s="2" r="B88">
        <v>3200</v>
      </c>
      <c t="s" s="2" r="C88">
        <v>3201</v>
      </c>
      <c t="s" s="2" r="D88">
        <v>3202</v>
      </c>
      <c s="2" r="E88">
        <v>9.0</v>
      </c>
      <c s="2" r="F88">
        <v>95.0</v>
      </c>
      <c s="2" r="G88">
        <v>78.0</v>
      </c>
      <c s="2" r="H88">
        <v>70.0</v>
      </c>
      <c s="2" r="I88"/>
      <c s="2" r="J88">
        <v>85.0</v>
      </c>
      <c s="2" r="K88">
        <v>109.0</v>
      </c>
      <c s="2" r="L88"/>
      <c t="str" s="2" r="M88">
        <f>AVERAGE(F88:K88)</f>
        <v>87.4</v>
      </c>
    </row>
    <row customHeight="1" r="89" ht="15.0">
      <c s="2" r="A89">
        <v>84.0</v>
      </c>
      <c t="s" s="2" r="B89">
        <v>3203</v>
      </c>
      <c t="s" s="2" r="C89">
        <v>3204</v>
      </c>
      <c t="s" s="2" r="D89">
        <v>3205</v>
      </c>
      <c s="2" r="E89">
        <v>11.0</v>
      </c>
      <c s="2" r="F89">
        <v>75.0</v>
      </c>
      <c s="2" r="G89">
        <v>95.0</v>
      </c>
      <c s="2" r="H89">
        <v>74.0</v>
      </c>
      <c s="2" r="I89"/>
      <c s="2" r="J89">
        <v>101.0</v>
      </c>
      <c s="2" r="K89">
        <v>97.0</v>
      </c>
      <c s="2" r="L89"/>
      <c t="str" s="2" r="M89">
        <f>AVERAGE(F89:K89)</f>
        <v>88.4</v>
      </c>
    </row>
    <row customHeight="1" r="90" ht="15.0">
      <c s="2" r="A90">
        <v>85.0</v>
      </c>
      <c t="s" s="2" r="B90">
        <v>3206</v>
      </c>
      <c t="s" s="2" r="C90">
        <v>3207</v>
      </c>
      <c t="s" s="2" r="D90">
        <v>3208</v>
      </c>
      <c s="2" r="E90">
        <v>9.0</v>
      </c>
      <c s="2" r="F90">
        <v>82.0</v>
      </c>
      <c s="2" r="G90">
        <v>92.0</v>
      </c>
      <c s="2" r="H90">
        <v>88.0</v>
      </c>
      <c s="2" r="I90"/>
      <c s="2" r="J90">
        <v>89.0</v>
      </c>
      <c s="2" r="K90">
        <v>91.0</v>
      </c>
      <c s="2" r="L90"/>
      <c t="str" s="2" r="M90">
        <f>AVERAGE(F90:K90)</f>
        <v>88.4</v>
      </c>
    </row>
    <row customHeight="1" r="91" ht="15.0">
      <c s="2" r="A91">
        <v>86.0</v>
      </c>
      <c t="s" s="2" r="B91">
        <v>3209</v>
      </c>
      <c t="s" s="2" r="C91">
        <v>3210</v>
      </c>
      <c t="s" s="2" r="D91">
        <v>3211</v>
      </c>
      <c s="2" r="E91">
        <v>9.0</v>
      </c>
      <c s="2" r="F91">
        <v>110.0</v>
      </c>
      <c s="2" r="G91">
        <v>71.0</v>
      </c>
      <c s="2" r="H91">
        <v>85.0</v>
      </c>
      <c s="2" r="I91"/>
      <c s="2" r="J91">
        <v>81.0</v>
      </c>
      <c s="2" r="K91">
        <v>96.0</v>
      </c>
      <c s="2" r="L91"/>
      <c t="str" s="2" r="M91">
        <f>AVERAGE(F91:K91)</f>
        <v>88.6</v>
      </c>
    </row>
    <row customHeight="1" r="92" ht="15.0">
      <c s="2" r="A92">
        <v>87.0</v>
      </c>
      <c t="s" s="2" r="B92">
        <v>3212</v>
      </c>
      <c t="s" s="2" r="C92">
        <v>3213</v>
      </c>
      <c t="s" s="2" r="D92">
        <v>3214</v>
      </c>
      <c s="2" r="E92">
        <v>5.0</v>
      </c>
      <c s="2" r="F92">
        <v>115.0</v>
      </c>
      <c s="2" r="G92">
        <v>88.0</v>
      </c>
      <c s="2" r="H92">
        <v>84.0</v>
      </c>
      <c s="2" r="I92"/>
      <c s="2" r="J92">
        <v>77.0</v>
      </c>
      <c s="2" r="K92">
        <v>90.0</v>
      </c>
      <c s="2" r="L92"/>
      <c t="str" s="2" r="M92">
        <f>AVERAGE(F92:K92)</f>
        <v>90.8</v>
      </c>
    </row>
    <row customHeight="1" r="93" ht="15.0">
      <c s="2" r="A93">
        <v>88.0</v>
      </c>
      <c t="s" s="2" r="B93">
        <v>3215</v>
      </c>
      <c t="s" s="2" r="C93">
        <v>3216</v>
      </c>
      <c t="s" s="2" r="D93">
        <v>3217</v>
      </c>
      <c s="2" r="E93">
        <v>10.0</v>
      </c>
      <c s="2" r="F93">
        <v>66.0</v>
      </c>
      <c s="2" r="G93">
        <v>100.0</v>
      </c>
      <c s="2" r="H93">
        <v>93.0</v>
      </c>
      <c s="2" r="I93"/>
      <c s="2" r="J93">
        <v>95.0</v>
      </c>
      <c s="2" r="K93">
        <v>101.0</v>
      </c>
      <c s="2" r="L93"/>
      <c t="str" s="2" r="M93">
        <f>AVERAGE(F93:K93)</f>
        <v>91</v>
      </c>
    </row>
    <row customHeight="1" r="94" ht="15.0">
      <c s="2" r="A94">
        <v>89.0</v>
      </c>
      <c t="s" s="2" r="B94">
        <v>3218</v>
      </c>
      <c t="s" s="2" r="C94">
        <v>3219</v>
      </c>
      <c t="s" s="2" r="D94">
        <v>3220</v>
      </c>
      <c s="2" r="E94">
        <v>10.0</v>
      </c>
      <c s="2" r="F94">
        <v>103.0</v>
      </c>
      <c s="2" r="G94">
        <v>75.0</v>
      </c>
      <c s="2" r="H94">
        <v>95.0</v>
      </c>
      <c s="2" r="I94"/>
      <c s="2" r="J94">
        <v>83.0</v>
      </c>
      <c s="2" r="K94">
        <v>102.0</v>
      </c>
      <c s="2" r="L94"/>
      <c t="str" s="2" r="M94">
        <f>AVERAGE(F94:K94)</f>
        <v>91.6</v>
      </c>
    </row>
    <row customHeight="1" r="95" ht="15.0">
      <c s="2" r="A95">
        <v>90.0</v>
      </c>
      <c t="s" s="2" r="B95">
        <v>3221</v>
      </c>
      <c t="s" s="2" r="C95">
        <v>3222</v>
      </c>
      <c t="s" s="2" r="D95">
        <v>3223</v>
      </c>
      <c s="2" r="E95">
        <v>9.0</v>
      </c>
      <c s="2" r="F95">
        <v>109.0</v>
      </c>
      <c s="2" r="G95">
        <v>79.0</v>
      </c>
      <c s="2" r="H95">
        <v>87.0</v>
      </c>
      <c s="2" r="I95"/>
      <c s="2" r="J95">
        <v>80.0</v>
      </c>
      <c s="2" r="K95">
        <v>105.0</v>
      </c>
      <c s="2" r="L95"/>
      <c t="str" s="2" r="M95">
        <f>AVERAGE(F95:K95)</f>
        <v>92</v>
      </c>
    </row>
    <row customHeight="1" r="96" ht="15.0">
      <c s="2" r="A96">
        <v>91.0</v>
      </c>
      <c t="s" s="2" r="B96">
        <v>3224</v>
      </c>
      <c t="s" s="2" r="C96">
        <v>3225</v>
      </c>
      <c t="s" s="2" r="D96">
        <v>3226</v>
      </c>
      <c s="2" r="E96">
        <v>11.0</v>
      </c>
      <c s="2" r="F96">
        <v>76.0</v>
      </c>
      <c s="2" r="G96">
        <v>96.0</v>
      </c>
      <c s="2" r="H96">
        <v>89.0</v>
      </c>
      <c s="2" r="I96"/>
      <c s="2" r="J96">
        <v>84.0</v>
      </c>
      <c s="2" r="K96">
        <v>119.0</v>
      </c>
      <c s="2" r="L96"/>
      <c t="str" s="2" r="M96">
        <f>AVERAGE(F96:K96)</f>
        <v>92.8</v>
      </c>
    </row>
    <row customHeight="1" r="97" ht="15.0">
      <c s="2" r="A97">
        <v>92.0</v>
      </c>
      <c t="s" s="2" r="B97">
        <v>3227</v>
      </c>
      <c t="s" s="2" r="C97">
        <v>3228</v>
      </c>
      <c t="s" s="2" r="D97">
        <v>3229</v>
      </c>
      <c s="2" r="E97">
        <v>6.0</v>
      </c>
      <c s="2" r="F97">
        <v>112.0</v>
      </c>
      <c s="2" r="G97">
        <v>89.0</v>
      </c>
      <c s="2" r="H97">
        <v>80.0</v>
      </c>
      <c s="2" r="I97"/>
      <c s="2" r="J97">
        <v>76.0</v>
      </c>
      <c s="2" r="K97">
        <v>108.0</v>
      </c>
      <c s="2" r="L97"/>
      <c t="str" s="2" r="M97">
        <f>AVERAGE(F97:K97)</f>
        <v>93</v>
      </c>
    </row>
    <row customHeight="1" r="98" ht="15.0">
      <c s="2" r="A98">
        <v>93.0</v>
      </c>
      <c t="s" s="2" r="B98">
        <v>3230</v>
      </c>
      <c t="s" s="2" r="C98">
        <v>3231</v>
      </c>
      <c t="s" s="2" r="D98">
        <v>3232</v>
      </c>
      <c s="2" r="E98">
        <v>11.0</v>
      </c>
      <c s="2" r="F98">
        <v>93.0</v>
      </c>
      <c s="2" r="G98">
        <v>90.0</v>
      </c>
      <c s="2" r="H98">
        <v>96.0</v>
      </c>
      <c s="2" r="I98"/>
      <c s="2" r="J98">
        <v>94.0</v>
      </c>
      <c s="2" r="K98">
        <v>92.0</v>
      </c>
      <c s="2" r="L98"/>
      <c t="str" s="2" r="M98">
        <f>AVERAGE(F98:K98)</f>
        <v>93</v>
      </c>
    </row>
    <row customHeight="1" r="99" ht="15.0">
      <c s="2" r="A99">
        <v>94.0</v>
      </c>
      <c t="s" s="2" r="B99">
        <v>3233</v>
      </c>
      <c t="s" s="2" r="C99">
        <v>3234</v>
      </c>
      <c t="s" s="2" r="D99">
        <v>3235</v>
      </c>
      <c s="2" r="E99">
        <v>5.0</v>
      </c>
      <c s="2" r="F99">
        <v>96.0</v>
      </c>
      <c s="2" r="G99">
        <v>109.0</v>
      </c>
      <c s="2" r="H99">
        <v>92.0</v>
      </c>
      <c s="2" r="I99"/>
      <c s="2" r="J99">
        <v>66.0</v>
      </c>
      <c s="2" r="K99">
        <v>106.0</v>
      </c>
      <c s="2" r="L99"/>
      <c t="str" s="2" r="M99">
        <f>AVERAGE(F99:K99)</f>
        <v>93.8</v>
      </c>
    </row>
    <row customHeight="1" r="100" ht="15.0">
      <c s="2" r="A100">
        <v>95.0</v>
      </c>
      <c t="s" s="2" r="B100">
        <v>3236</v>
      </c>
      <c t="s" s="2" r="C100">
        <v>3237</v>
      </c>
      <c t="s" s="2" r="D100">
        <v>3238</v>
      </c>
      <c s="2" r="E100">
        <v>4.0</v>
      </c>
      <c s="2" r="F100">
        <v>104.0</v>
      </c>
      <c s="2" r="G100">
        <v>67.0</v>
      </c>
      <c s="2" r="H100">
        <v>103.0</v>
      </c>
      <c s="2" r="I100"/>
      <c s="2" r="J100">
        <v>121.0</v>
      </c>
      <c s="2" r="K100">
        <v>86.0</v>
      </c>
      <c s="2" r="L100"/>
      <c t="str" s="2" r="M100">
        <f>AVERAGE(F100:K100)</f>
        <v>96.2</v>
      </c>
    </row>
    <row customHeight="1" r="101" ht="15.0">
      <c s="2" r="A101">
        <v>96.0</v>
      </c>
      <c t="s" s="2" r="B101">
        <v>3239</v>
      </c>
      <c t="s" s="2" r="C101">
        <v>3240</v>
      </c>
      <c t="s" s="2" r="D101">
        <v>3241</v>
      </c>
      <c s="2" r="E101">
        <v>9.0</v>
      </c>
      <c s="2" r="F101">
        <v>101.0</v>
      </c>
      <c s="2" r="G101">
        <v>102.0</v>
      </c>
      <c s="2" r="H101">
        <v>79.0</v>
      </c>
      <c s="2" r="I101"/>
      <c s="2" r="J101">
        <v>92.0</v>
      </c>
      <c s="2" r="K101">
        <v>117.0</v>
      </c>
      <c s="2" r="L101"/>
      <c t="str" s="2" r="M101">
        <f>AVERAGE(F101:K101)</f>
        <v>98.2</v>
      </c>
    </row>
    <row customHeight="1" r="102" ht="15.0">
      <c s="2" r="A102">
        <v>97.0</v>
      </c>
      <c t="s" s="2" r="B102">
        <v>3242</v>
      </c>
      <c t="s" s="2" r="C102">
        <v>3243</v>
      </c>
      <c t="s" s="2" r="D102">
        <v>3244</v>
      </c>
      <c s="2" r="E102">
        <v>10.0</v>
      </c>
      <c s="2" r="F102">
        <v>72.0</v>
      </c>
      <c s="2" r="G102">
        <v>103.0</v>
      </c>
      <c s="2" r="H102">
        <v>102.0</v>
      </c>
      <c s="2" r="I102"/>
      <c s="2" r="J102">
        <v>154.0</v>
      </c>
      <c s="2" r="K102">
        <v>69.0</v>
      </c>
      <c s="2" r="L102"/>
      <c t="str" s="2" r="M102">
        <f>AVERAGE(F102:K102)</f>
        <v>100</v>
      </c>
    </row>
    <row customHeight="1" r="103" ht="15.0">
      <c s="2" r="A103">
        <v>98.0</v>
      </c>
      <c t="s" s="2" r="B103">
        <v>3245</v>
      </c>
      <c t="s" s="2" r="C103">
        <v>3246</v>
      </c>
      <c t="s" s="2" r="D103">
        <v>3247</v>
      </c>
      <c s="2" r="E103">
        <v>9.0</v>
      </c>
      <c s="2" r="F103">
        <v>126.0</v>
      </c>
      <c s="2" r="G103">
        <v>98.0</v>
      </c>
      <c s="2" r="H103">
        <v>90.0</v>
      </c>
      <c s="2" r="I103"/>
      <c s="2" r="J103">
        <v>93.0</v>
      </c>
      <c s="2" r="K103">
        <v>99.0</v>
      </c>
      <c s="2" r="L103"/>
      <c t="str" s="2" r="M103">
        <f>AVERAGE(F103:K103)</f>
        <v>101.2</v>
      </c>
    </row>
    <row customHeight="1" r="104" ht="15.0">
      <c s="2" r="A104">
        <v>99.0</v>
      </c>
      <c t="s" s="2" r="B104">
        <v>3248</v>
      </c>
      <c t="s" s="2" r="C104">
        <v>3249</v>
      </c>
      <c t="s" s="2" r="D104">
        <v>3250</v>
      </c>
      <c s="2" r="E104">
        <v>4.0</v>
      </c>
      <c s="2" r="F104">
        <v>77.0</v>
      </c>
      <c s="2" r="G104">
        <v>91.0</v>
      </c>
      <c s="2" r="H104">
        <v>119.0</v>
      </c>
      <c s="2" r="I104"/>
      <c s="2" r="J104">
        <v>148.0</v>
      </c>
      <c s="2" r="K104">
        <v>72.0</v>
      </c>
      <c s="2" r="L104"/>
      <c t="str" s="2" r="M104">
        <f>AVERAGE(F104:K104)</f>
        <v>101.4</v>
      </c>
    </row>
    <row customHeight="1" r="105" ht="15.0">
      <c s="2" r="A105">
        <v>100.0</v>
      </c>
      <c t="s" s="2" r="B105">
        <v>3251</v>
      </c>
      <c t="s" s="2" r="C105">
        <v>3252</v>
      </c>
      <c t="s" s="2" r="D105">
        <v>3253</v>
      </c>
      <c s="2" r="E105">
        <v>4.0</v>
      </c>
      <c s="2" r="F105">
        <v>81.0</v>
      </c>
      <c s="2" r="G105">
        <v>108.0</v>
      </c>
      <c s="2" r="H105">
        <v>101.0</v>
      </c>
      <c s="2" r="I105"/>
      <c s="2" r="J105">
        <v>141.0</v>
      </c>
      <c s="2" r="K105">
        <v>77.0</v>
      </c>
      <c s="2" r="L105"/>
      <c t="str" s="2" r="M105">
        <f>AVERAGE(F105:K105)</f>
        <v>101.6</v>
      </c>
    </row>
    <row customHeight="1" r="106" ht="15.0">
      <c s="2" r="A106">
        <v>101.0</v>
      </c>
      <c t="s" s="2" r="B106">
        <v>3254</v>
      </c>
      <c t="s" s="2" r="C106">
        <v>3255</v>
      </c>
      <c t="s" s="2" r="D106">
        <v>3256</v>
      </c>
      <c s="2" r="E106">
        <v>4.0</v>
      </c>
      <c s="2" r="F106">
        <v>99.0</v>
      </c>
      <c s="2" r="G106">
        <v>87.0</v>
      </c>
      <c s="2" r="H106">
        <v>109.0</v>
      </c>
      <c s="2" r="I106"/>
      <c s="2" r="J106">
        <v>125.0</v>
      </c>
      <c s="2" r="K106">
        <v>93.0</v>
      </c>
      <c s="2" r="L106"/>
      <c t="str" s="2" r="M106">
        <f>AVERAGE(F106:K106)</f>
        <v>102.6</v>
      </c>
    </row>
    <row customHeight="1" r="107" ht="15.0">
      <c s="2" r="A107">
        <v>102.0</v>
      </c>
      <c t="s" s="2" r="B107">
        <v>3257</v>
      </c>
      <c t="s" s="2" r="C107">
        <v>3258</v>
      </c>
      <c t="s" s="2" r="D107">
        <v>3259</v>
      </c>
      <c s="2" r="E107">
        <v>7.0</v>
      </c>
      <c s="2" r="F107">
        <v>125.0</v>
      </c>
      <c s="2" r="G107">
        <v>94.0</v>
      </c>
      <c s="2" r="H107">
        <v>106.0</v>
      </c>
      <c s="2" r="I107"/>
      <c s="2" r="J107">
        <v>87.0</v>
      </c>
      <c s="2" r="K107">
        <v>103.0</v>
      </c>
      <c s="2" r="L107"/>
      <c t="str" s="2" r="M107">
        <f>AVERAGE(F107:K107)</f>
        <v>103</v>
      </c>
    </row>
    <row customHeight="1" r="108" ht="15.0">
      <c s="2" r="A108">
        <v>103.0</v>
      </c>
      <c t="s" s="2" r="B108">
        <v>3260</v>
      </c>
      <c t="s" s="2" r="C108">
        <v>3261</v>
      </c>
      <c t="s" s="2" r="D108">
        <v>3262</v>
      </c>
      <c s="2" r="E108">
        <v>6.0</v>
      </c>
      <c s="2" r="F108">
        <v>113.0</v>
      </c>
      <c s="2" r="G108">
        <v>119.0</v>
      </c>
      <c s="2" r="H108">
        <v>91.0</v>
      </c>
      <c s="2" r="I108"/>
      <c s="2" r="J108">
        <v>69.0</v>
      </c>
      <c s="2" r="K108">
        <v>129.0</v>
      </c>
      <c s="2" r="L108"/>
      <c t="str" s="2" r="M108">
        <f>AVERAGE(F108:K108)</f>
        <v>104.2</v>
      </c>
    </row>
    <row customHeight="1" r="109" ht="15.0">
      <c s="2" r="A109">
        <v>104.0</v>
      </c>
      <c t="s" s="2" r="B109">
        <v>3263</v>
      </c>
      <c t="s" s="2" r="C109">
        <v>3264</v>
      </c>
      <c t="s" s="2" r="D109">
        <v>3265</v>
      </c>
      <c s="2" r="E109">
        <v>4.0</v>
      </c>
      <c s="2" r="F109">
        <v>70.0</v>
      </c>
      <c s="2" r="G109">
        <v>120.0</v>
      </c>
      <c s="2" r="H109">
        <v>105.0</v>
      </c>
      <c s="2" r="I109"/>
      <c s="2" r="J109">
        <v>132.0</v>
      </c>
      <c s="2" r="K109">
        <v>94.0</v>
      </c>
      <c s="2" r="L109"/>
      <c t="str" s="2" r="M109">
        <f>AVERAGE(F109:K109)</f>
        <v>104.2</v>
      </c>
    </row>
    <row customHeight="1" r="110" ht="15.0">
      <c s="2" r="A110">
        <v>105.0</v>
      </c>
      <c t="s" s="2" r="B110">
        <v>3266</v>
      </c>
      <c t="s" s="2" r="C110">
        <v>3267</v>
      </c>
      <c t="s" s="2" r="D110">
        <v>3268</v>
      </c>
      <c s="2" r="E110">
        <v>10.0</v>
      </c>
      <c s="2" r="F110">
        <v>107.0</v>
      </c>
      <c s="2" r="G110">
        <v>101.0</v>
      </c>
      <c s="2" r="H110">
        <v>97.0</v>
      </c>
      <c s="2" r="I110"/>
      <c s="2" r="J110">
        <v>112.0</v>
      </c>
      <c s="2" r="K110">
        <v>110.0</v>
      </c>
      <c s="2" r="L110"/>
      <c t="str" s="2" r="M110">
        <f>AVERAGE(F110:K110)</f>
        <v>105.4</v>
      </c>
    </row>
    <row customHeight="1" r="111" ht="15.0">
      <c s="2" r="A111">
        <v>106.0</v>
      </c>
      <c t="s" s="2" r="B111">
        <v>3269</v>
      </c>
      <c t="s" s="2" r="C111">
        <v>3270</v>
      </c>
      <c t="s" s="2" r="D111">
        <v>3271</v>
      </c>
      <c s="2" r="E111">
        <v>6.0</v>
      </c>
      <c s="2" r="F111">
        <v>71.0</v>
      </c>
      <c s="2" r="G111">
        <v>113.0</v>
      </c>
      <c s="2" r="H111">
        <v>126.0</v>
      </c>
      <c s="2" r="I111"/>
      <c s="2" r="J111">
        <v>152.0</v>
      </c>
      <c s="2" r="K111">
        <v>67.0</v>
      </c>
      <c s="2" r="L111"/>
      <c t="str" s="2" r="M111">
        <f>AVERAGE(F111:K111)</f>
        <v>105.8</v>
      </c>
    </row>
    <row customHeight="1" r="112" ht="15.0">
      <c s="2" r="A112">
        <v>107.0</v>
      </c>
      <c t="s" s="2" r="B112">
        <v>3272</v>
      </c>
      <c t="s" s="2" r="C112">
        <v>3273</v>
      </c>
      <c t="s" s="2" r="D112">
        <v>3274</v>
      </c>
      <c s="2" r="E112">
        <v>5.0</v>
      </c>
      <c s="2" r="F112">
        <v>111.0</v>
      </c>
      <c s="2" r="G112">
        <v>97.0</v>
      </c>
      <c s="2" r="H112">
        <v>100.0</v>
      </c>
      <c s="2" r="I112"/>
      <c s="2" r="J112">
        <v>116.0</v>
      </c>
      <c s="2" r="K112">
        <v>118.0</v>
      </c>
      <c s="2" r="L112"/>
      <c t="str" s="2" r="M112">
        <f>AVERAGE(F112:K112)</f>
        <v>108.4</v>
      </c>
    </row>
    <row customHeight="1" r="113" ht="15.0">
      <c s="2" r="A113">
        <v>108.0</v>
      </c>
      <c t="s" s="2" r="B113">
        <v>3275</v>
      </c>
      <c t="s" s="2" r="C113">
        <v>3276</v>
      </c>
      <c t="s" s="2" r="D113">
        <v>3277</v>
      </c>
      <c s="2" r="E113">
        <v>10.0</v>
      </c>
      <c s="2" r="F113">
        <v>138.0</v>
      </c>
      <c s="2" r="G113">
        <v>104.0</v>
      </c>
      <c s="2" r="H113">
        <v>107.0</v>
      </c>
      <c s="2" r="I113"/>
      <c s="2" r="J113">
        <v>96.0</v>
      </c>
      <c s="2" r="K113">
        <v>111.0</v>
      </c>
      <c s="2" r="L113"/>
      <c t="str" s="2" r="M113">
        <f>AVERAGE(F113:K113)</f>
        <v>111.2</v>
      </c>
    </row>
    <row customHeight="1" r="114" ht="15.0">
      <c s="2" r="A114">
        <v>109.0</v>
      </c>
      <c t="s" s="2" r="B114">
        <v>3278</v>
      </c>
      <c t="s" s="2" r="C114">
        <v>3279</v>
      </c>
      <c t="s" s="2" r="D114">
        <v>3280</v>
      </c>
      <c s="2" r="E114">
        <v>7.0</v>
      </c>
      <c s="2" r="F114">
        <v>121.0</v>
      </c>
      <c s="2" r="G114">
        <v>107.0</v>
      </c>
      <c s="2" r="H114">
        <v>114.0</v>
      </c>
      <c s="2" r="I114"/>
      <c s="2" r="J114">
        <v>104.0</v>
      </c>
      <c s="2" r="K114">
        <v>115.0</v>
      </c>
      <c s="2" r="L114"/>
      <c t="str" s="2" r="M114">
        <f>AVERAGE(F114:K114)</f>
        <v>112.2</v>
      </c>
    </row>
    <row customHeight="1" r="115" ht="15.0">
      <c s="2" r="A115">
        <v>110.0</v>
      </c>
      <c t="s" s="2" r="B115">
        <v>3281</v>
      </c>
      <c t="s" s="2" r="C115">
        <v>3282</v>
      </c>
      <c t="s" s="2" r="D115">
        <v>3283</v>
      </c>
      <c s="2" r="E115">
        <v>10.0</v>
      </c>
      <c s="2" r="F115">
        <v>92.0</v>
      </c>
      <c s="2" r="G115">
        <v>133.0</v>
      </c>
      <c s="2" r="H115">
        <v>117.0</v>
      </c>
      <c s="2" r="I115"/>
      <c s="2" r="J115">
        <v>136.0</v>
      </c>
      <c s="2" r="K115">
        <v>85.0</v>
      </c>
      <c s="2" r="L115"/>
      <c t="str" s="2" r="M115">
        <f>AVERAGE(F115:K115)</f>
        <v>112.6</v>
      </c>
    </row>
    <row customHeight="1" r="116" ht="15.0">
      <c s="2" r="A116">
        <v>111.0</v>
      </c>
      <c t="s" s="2" r="B116">
        <v>3284</v>
      </c>
      <c t="s" s="2" r="C116">
        <v>3285</v>
      </c>
      <c t="s" s="2" r="D116">
        <v>3286</v>
      </c>
      <c s="2" r="E116">
        <v>4.0</v>
      </c>
      <c s="2" r="F116">
        <v>79.0</v>
      </c>
      <c s="2" r="G116">
        <v>123.0</v>
      </c>
      <c s="2" r="H116">
        <v>145.0</v>
      </c>
      <c s="2" r="I116"/>
      <c s="2" r="J116">
        <v>146.0</v>
      </c>
      <c s="2" r="K116">
        <v>73.0</v>
      </c>
      <c s="2" r="L116"/>
      <c t="str" s="2" r="M116">
        <f>AVERAGE(F116:K116)</f>
        <v>113.2</v>
      </c>
    </row>
    <row customHeight="1" r="117" ht="15.0">
      <c s="2" r="A117">
        <v>112.0</v>
      </c>
      <c t="s" s="2" r="B117">
        <v>3287</v>
      </c>
      <c t="s" s="2" r="C117">
        <v>3288</v>
      </c>
      <c t="s" s="2" r="D117">
        <v>3289</v>
      </c>
      <c s="2" r="E117">
        <v>6.0</v>
      </c>
      <c s="2" r="F117">
        <v>123.0</v>
      </c>
      <c s="2" r="G117">
        <v>117.0</v>
      </c>
      <c s="2" r="H117">
        <v>113.0</v>
      </c>
      <c s="2" r="I117"/>
      <c s="2" r="J117">
        <v>107.0</v>
      </c>
      <c s="2" r="K117">
        <v>112.0</v>
      </c>
      <c s="2" r="L117"/>
      <c t="str" s="2" r="M117">
        <f>AVERAGE(F117:K117)</f>
        <v>114.4</v>
      </c>
    </row>
    <row customHeight="1" r="118" ht="15.0">
      <c s="2" r="A118">
        <v>113.0</v>
      </c>
      <c t="s" s="2" r="B118">
        <v>3290</v>
      </c>
      <c t="s" s="2" r="C118">
        <v>3291</v>
      </c>
      <c t="s" s="2" r="D118">
        <v>3292</v>
      </c>
      <c s="2" r="E118">
        <v>8.0</v>
      </c>
      <c s="2" r="F118">
        <v>117.0</v>
      </c>
      <c s="2" r="G118">
        <v>93.0</v>
      </c>
      <c s="2" r="H118">
        <v>125.0</v>
      </c>
      <c s="2" r="I118"/>
      <c s="2" r="J118">
        <v>123.0</v>
      </c>
      <c s="2" r="K118">
        <v>124.0</v>
      </c>
      <c s="2" r="L118"/>
      <c t="str" s="2" r="M118">
        <f>AVERAGE(F118:K118)</f>
        <v>116.4</v>
      </c>
    </row>
    <row customHeight="1" r="119" ht="15.0">
      <c s="2" r="A119">
        <v>114.0</v>
      </c>
      <c t="s" s="2" r="B119">
        <v>3293</v>
      </c>
      <c t="s" s="2" r="C119">
        <v>3294</v>
      </c>
      <c t="s" s="2" r="D119">
        <v>3295</v>
      </c>
      <c s="2" r="E119">
        <v>12.0</v>
      </c>
      <c s="2" r="F119">
        <v>152.0</v>
      </c>
      <c s="2" r="G119">
        <v>99.0</v>
      </c>
      <c s="2" r="H119">
        <v>110.0</v>
      </c>
      <c s="2" r="I119"/>
      <c s="2" r="J119">
        <v>109.0</v>
      </c>
      <c s="2" r="K119">
        <v>116.0</v>
      </c>
      <c s="2" r="L119"/>
      <c t="str" s="2" r="M119">
        <f>AVERAGE(F119:K119)</f>
        <v>117.2</v>
      </c>
    </row>
    <row customHeight="1" r="120" ht="15.0">
      <c s="2" r="A120">
        <v>115.0</v>
      </c>
      <c t="s" s="2" r="B120">
        <v>3296</v>
      </c>
      <c t="s" s="2" r="C120">
        <v>3297</v>
      </c>
      <c t="s" s="2" r="D120">
        <v>3298</v>
      </c>
      <c s="2" r="E120">
        <v>7.0</v>
      </c>
      <c s="2" r="F120">
        <v>114.0</v>
      </c>
      <c s="2" r="G120">
        <v>136.0</v>
      </c>
      <c s="2" r="H120">
        <v>98.0</v>
      </c>
      <c s="2" r="I120"/>
      <c s="2" r="J120">
        <v>105.0</v>
      </c>
      <c s="2" r="K120">
        <v>138.0</v>
      </c>
      <c s="2" r="L120"/>
      <c t="str" s="2" r="M120">
        <f>AVERAGE(F120:K120)</f>
        <v>118.2</v>
      </c>
    </row>
    <row customHeight="1" r="121" ht="15.0">
      <c s="2" r="A121">
        <v>116.0</v>
      </c>
      <c t="s" s="2" r="B121">
        <v>3299</v>
      </c>
      <c t="s" s="2" r="C121">
        <v>3300</v>
      </c>
      <c t="s" s="2" r="D121">
        <v>3301</v>
      </c>
      <c s="2" r="E121">
        <v>11.0</v>
      </c>
      <c s="2" r="F121">
        <v>144.0</v>
      </c>
      <c s="2" r="G121">
        <v>132.0</v>
      </c>
      <c s="2" r="H121">
        <v>115.0</v>
      </c>
      <c s="2" r="I121"/>
      <c s="2" r="J121">
        <v>86.0</v>
      </c>
      <c s="2" r="K121">
        <v>120.0</v>
      </c>
      <c s="2" r="L121"/>
      <c t="str" s="2" r="M121">
        <f>AVERAGE(F121:K121)</f>
        <v>119.4</v>
      </c>
    </row>
    <row customHeight="1" r="122" ht="15.0">
      <c s="2" r="A122">
        <v>117.0</v>
      </c>
      <c t="s" s="2" r="B122">
        <v>3302</v>
      </c>
      <c t="s" s="2" r="C122">
        <v>3303</v>
      </c>
      <c t="s" s="2" r="D122">
        <v>3304</v>
      </c>
      <c s="2" r="E122">
        <v>4.0</v>
      </c>
      <c s="2" r="F122">
        <v>130.0</v>
      </c>
      <c s="2" r="G122">
        <v>146.0</v>
      </c>
      <c s="2" r="H122">
        <v>99.0</v>
      </c>
      <c s="2" r="I122"/>
      <c s="2" r="J122">
        <v>90.0</v>
      </c>
      <c s="2" r="K122">
        <v>133.0</v>
      </c>
      <c s="2" r="L122"/>
      <c t="str" s="2" r="M122">
        <f>AVERAGE(F122:K122)</f>
        <v>119.6</v>
      </c>
    </row>
    <row customHeight="1" r="123" ht="15.0">
      <c s="2" r="A123">
        <v>118.0</v>
      </c>
      <c t="s" s="2" r="B123">
        <v>3305</v>
      </c>
      <c t="s" s="2" r="C123">
        <v>3306</v>
      </c>
      <c t="s" s="2" r="D123">
        <v>3307</v>
      </c>
      <c s="2" r="E123">
        <v>9.0</v>
      </c>
      <c s="2" r="F123">
        <v>128.0</v>
      </c>
      <c s="2" r="G123">
        <v>110.0</v>
      </c>
      <c s="2" r="H123">
        <v>122.0</v>
      </c>
      <c s="2" r="I123"/>
      <c s="2" r="J123">
        <v>131.0</v>
      </c>
      <c s="2" r="K123">
        <v>113.0</v>
      </c>
      <c s="2" r="L123"/>
      <c t="str" s="2" r="M123">
        <f>AVERAGE(F123:K123)</f>
        <v>120.8</v>
      </c>
    </row>
    <row customHeight="1" r="124" ht="15.0">
      <c s="2" r="A124">
        <v>119.0</v>
      </c>
      <c t="s" s="2" r="B124">
        <v>3308</v>
      </c>
      <c t="s" s="2" r="C124">
        <v>3309</v>
      </c>
      <c t="s" s="2" r="D124">
        <v>3310</v>
      </c>
      <c s="2" r="E124">
        <v>11.0</v>
      </c>
      <c s="2" r="F124">
        <v>85.0</v>
      </c>
      <c s="2" r="G124">
        <v>124.0</v>
      </c>
      <c s="2" r="H124">
        <v>143.0</v>
      </c>
      <c s="2" r="I124"/>
      <c s="2" r="J124">
        <v>172.0</v>
      </c>
      <c s="2" r="K124">
        <v>81.0</v>
      </c>
      <c s="2" r="L124"/>
      <c t="str" s="2" r="M124">
        <f>AVERAGE(F124:K124)</f>
        <v>121</v>
      </c>
    </row>
    <row customHeight="1" r="125" ht="15.0">
      <c s="2" r="A125">
        <v>120.0</v>
      </c>
      <c t="s" s="2" r="B125">
        <v>3311</v>
      </c>
      <c t="s" s="2" r="C125">
        <v>3312</v>
      </c>
      <c t="s" s="2" r="D125">
        <v>3313</v>
      </c>
      <c s="2" r="E125">
        <v>7.0</v>
      </c>
      <c s="2" r="F125">
        <v>116.0</v>
      </c>
      <c s="2" r="G125">
        <v>129.0</v>
      </c>
      <c s="2" r="H125">
        <v>111.0</v>
      </c>
      <c s="2" r="I125"/>
      <c s="2" r="J125">
        <v>117.0</v>
      </c>
      <c s="2" r="K125">
        <v>135.0</v>
      </c>
      <c s="2" r="L125"/>
      <c t="str" s="2" r="M125">
        <f>AVERAGE(F125:K125)</f>
        <v>121.6</v>
      </c>
    </row>
    <row customHeight="1" r="126" ht="15.0">
      <c s="2" r="A126">
        <v>121.0</v>
      </c>
      <c t="s" s="2" r="B126">
        <v>3314</v>
      </c>
      <c t="s" s="2" r="C126">
        <v>3315</v>
      </c>
      <c t="s" s="2" r="D126">
        <v>3316</v>
      </c>
      <c s="2" r="E126">
        <v>4.0</v>
      </c>
      <c s="2" r="F126">
        <v>88.0</v>
      </c>
      <c s="2" r="G126">
        <v>137.0</v>
      </c>
      <c s="2" r="H126">
        <v>138.0</v>
      </c>
      <c s="2" r="I126"/>
      <c s="2" r="J126">
        <v>173.0</v>
      </c>
      <c s="2" r="K126">
        <v>78.0</v>
      </c>
      <c s="2" r="L126"/>
      <c t="str" s="2" r="M126">
        <f>AVERAGE(F126:K126)</f>
        <v>122.8</v>
      </c>
    </row>
    <row customHeight="1" r="127" ht="15.0">
      <c s="2" r="A127">
        <v>122.0</v>
      </c>
      <c t="s" s="2" r="B127">
        <v>3317</v>
      </c>
      <c t="s" s="2" r="C127">
        <v>3318</v>
      </c>
      <c t="s" s="2" r="D127">
        <v>3319</v>
      </c>
      <c s="2" r="E127">
        <v>12.0</v>
      </c>
      <c s="2" r="F127">
        <v>127.0</v>
      </c>
      <c s="2" r="G127">
        <v>122.0</v>
      </c>
      <c s="2" r="H127">
        <v>112.0</v>
      </c>
      <c s="2" r="I127"/>
      <c s="2" r="J127">
        <v>133.0</v>
      </c>
      <c s="2" r="K127">
        <v>127.0</v>
      </c>
      <c s="2" r="L127"/>
      <c t="str" s="2" r="M127">
        <f>AVERAGE(F127:K127)</f>
        <v>124.2</v>
      </c>
    </row>
    <row customHeight="1" r="128" ht="15.0">
      <c s="2" r="A128">
        <v>123.0</v>
      </c>
      <c t="s" s="2" r="B128">
        <v>3320</v>
      </c>
      <c t="s" s="2" r="C128">
        <v>3321</v>
      </c>
      <c t="s" s="2" r="D128">
        <v>3322</v>
      </c>
      <c s="2" r="E128">
        <v>5.0</v>
      </c>
      <c s="2" r="F128">
        <v>148.0</v>
      </c>
      <c s="2" r="G128">
        <v>121.0</v>
      </c>
      <c s="2" r="H128">
        <v>130.0</v>
      </c>
      <c s="2" r="I128"/>
      <c s="2" r="J128">
        <v>111.0</v>
      </c>
      <c s="2" r="K128">
        <v>125.0</v>
      </c>
      <c s="2" r="L128"/>
      <c t="str" s="2" r="M128">
        <f>AVERAGE(F128:K128)</f>
        <v>127</v>
      </c>
    </row>
    <row customHeight="1" r="129" ht="15.0">
      <c s="2" r="A129">
        <v>124.0</v>
      </c>
      <c t="s" s="2" r="B129">
        <v>3323</v>
      </c>
      <c t="s" s="2" r="C129">
        <v>3324</v>
      </c>
      <c t="s" s="2" r="D129">
        <v>3325</v>
      </c>
      <c s="2" r="E129">
        <v>8.0</v>
      </c>
      <c s="2" r="F129">
        <v>120.0</v>
      </c>
      <c s="2" r="G129">
        <v>158.0</v>
      </c>
      <c s="2" r="H129">
        <v>116.0</v>
      </c>
      <c s="2" r="I129"/>
      <c s="2" r="J129">
        <v>103.0</v>
      </c>
      <c s="2" r="K129">
        <v>141.0</v>
      </c>
      <c s="2" r="L129"/>
      <c t="str" s="2" r="M129">
        <f>AVERAGE(F129:K129)</f>
        <v>127.6</v>
      </c>
    </row>
    <row customHeight="1" r="130" ht="15.0">
      <c s="2" r="A130">
        <v>125.0</v>
      </c>
      <c t="s" s="2" r="B130">
        <v>3326</v>
      </c>
      <c t="s" s="2" r="C130">
        <v>3327</v>
      </c>
      <c t="s" s="2" r="D130">
        <v>3328</v>
      </c>
      <c s="2" r="E130">
        <v>10.0</v>
      </c>
      <c s="2" r="F130">
        <v>158.0</v>
      </c>
      <c s="2" r="G130">
        <v>106.0</v>
      </c>
      <c s="2" r="H130">
        <v>142.0</v>
      </c>
      <c s="2" r="I130"/>
      <c s="2" r="J130">
        <v>115.0</v>
      </c>
      <c s="2" r="K130">
        <v>123.0</v>
      </c>
      <c s="2" r="L130"/>
      <c t="str" s="2" r="M130">
        <f>AVERAGE(F130:K130)</f>
        <v>128.8</v>
      </c>
    </row>
    <row customHeight="1" r="131" ht="15.0">
      <c s="2" r="A131">
        <v>126.0</v>
      </c>
      <c t="s" s="2" r="B131">
        <v>3329</v>
      </c>
      <c t="s" s="2" r="C131">
        <v>3330</v>
      </c>
      <c t="s" s="2" r="D131">
        <v>3331</v>
      </c>
      <c s="2" r="E131">
        <v>4.0</v>
      </c>
      <c s="2" r="F131">
        <v>150.0</v>
      </c>
      <c s="2" r="G131">
        <v>115.0</v>
      </c>
      <c s="2" r="H131">
        <v>120.0</v>
      </c>
      <c s="2" r="I131"/>
      <c s="2" r="J131">
        <v>126.0</v>
      </c>
      <c s="2" r="K131">
        <v>134.0</v>
      </c>
      <c s="2" r="L131"/>
      <c t="str" s="2" r="M131">
        <f>AVERAGE(F131:K131)</f>
        <v>129</v>
      </c>
    </row>
    <row customHeight="1" r="132" ht="15.0">
      <c s="2" r="A132">
        <v>127.0</v>
      </c>
      <c t="s" s="2" r="B132">
        <v>3332</v>
      </c>
      <c t="s" s="2" r="C132">
        <v>3333</v>
      </c>
      <c t="s" s="2" r="D132">
        <v>3334</v>
      </c>
      <c s="2" r="E132">
        <v>11.0</v>
      </c>
      <c s="2" r="F132">
        <v>118.0</v>
      </c>
      <c s="2" r="G132">
        <v>105.0</v>
      </c>
      <c s="2" r="H132">
        <v>150.0</v>
      </c>
      <c s="2" r="I132"/>
      <c s="2" r="J132">
        <v>139.0</v>
      </c>
      <c s="2" r="K132">
        <v>136.0</v>
      </c>
      <c s="2" r="L132"/>
      <c t="str" s="2" r="M132">
        <f>AVERAGE(F132:K132)</f>
        <v>129.6</v>
      </c>
    </row>
    <row customHeight="1" r="133" ht="15.0">
      <c s="2" r="A133">
        <v>128.0</v>
      </c>
      <c t="s" s="2" r="B133">
        <v>3335</v>
      </c>
      <c t="s" s="2" r="C133">
        <v>3336</v>
      </c>
      <c t="s" s="2" r="D133">
        <v>3337</v>
      </c>
      <c s="2" r="E133">
        <v>8.0</v>
      </c>
      <c s="2" r="F133">
        <v>122.0</v>
      </c>
      <c s="2" r="G133">
        <v>141.0</v>
      </c>
      <c s="2" r="H133">
        <v>128.0</v>
      </c>
      <c s="2" r="I133"/>
      <c s="2" r="J133">
        <v>98.0</v>
      </c>
      <c s="2" r="K133">
        <v>163.0</v>
      </c>
      <c s="2" r="L133"/>
      <c t="str" s="2" r="M133">
        <f>AVERAGE(F133:K133)</f>
        <v>130.4</v>
      </c>
    </row>
    <row customHeight="1" r="134" ht="15.0">
      <c s="2" r="A134">
        <v>129.0</v>
      </c>
      <c t="s" s="2" r="B134">
        <v>3338</v>
      </c>
      <c t="s" s="2" r="C134">
        <v>3339</v>
      </c>
      <c t="s" s="2" r="D134">
        <v>3340</v>
      </c>
      <c s="2" r="E134">
        <v>10.0</v>
      </c>
      <c s="2" r="F134">
        <v>141.0</v>
      </c>
      <c s="2" r="G134">
        <v>126.0</v>
      </c>
      <c s="2" r="H134">
        <v>123.0</v>
      </c>
      <c s="2" r="I134"/>
      <c s="2" r="J134">
        <v>119.0</v>
      </c>
      <c s="2" r="K134">
        <v>151.0</v>
      </c>
      <c s="2" r="L134"/>
      <c t="str" s="2" r="M134">
        <f>AVERAGE(F134:K134)</f>
        <v>132</v>
      </c>
    </row>
    <row customHeight="1" r="135" ht="15.0">
      <c s="2" r="A135">
        <v>130.0</v>
      </c>
      <c t="s" s="2" r="B135">
        <v>3341</v>
      </c>
      <c t="s" s="2" r="C135">
        <v>3342</v>
      </c>
      <c t="s" s="2" r="D135">
        <v>3343</v>
      </c>
      <c s="2" r="E135">
        <v>8.0</v>
      </c>
      <c s="2" r="F135">
        <v>90.0</v>
      </c>
      <c s="2" r="G135">
        <v>166.0</v>
      </c>
      <c s="2" r="H135">
        <v>132.0</v>
      </c>
      <c s="2" r="I135"/>
      <c s="2" r="J135">
        <v>189.0</v>
      </c>
      <c s="2" r="K135">
        <v>89.0</v>
      </c>
      <c s="2" r="L135"/>
      <c t="str" s="2" r="M135">
        <f>AVERAGE(F135:K135)</f>
        <v>133.2</v>
      </c>
    </row>
    <row customHeight="1" r="136" ht="15.0">
      <c s="2" r="A136">
        <v>131.0</v>
      </c>
      <c t="s" s="2" r="B136">
        <v>3344</v>
      </c>
      <c t="s" s="2" r="C136">
        <v>3345</v>
      </c>
      <c t="s" s="2" r="D136">
        <v>3346</v>
      </c>
      <c s="2" r="E136">
        <v>6.0</v>
      </c>
      <c s="2" r="F136">
        <v>156.0</v>
      </c>
      <c s="2" r="G136">
        <v>111.0</v>
      </c>
      <c s="2" r="H136">
        <v>127.0</v>
      </c>
      <c s="2" r="I136"/>
      <c s="2" r="J136">
        <v>122.0</v>
      </c>
      <c s="2" r="K136">
        <v>153.0</v>
      </c>
      <c s="2" r="L136"/>
      <c t="str" s="2" r="M136">
        <f>AVERAGE(F136:K136)</f>
        <v>133.8</v>
      </c>
    </row>
    <row customHeight="1" r="137" ht="15.0">
      <c s="2" r="A137">
        <v>132.0</v>
      </c>
      <c t="s" s="2" r="B137">
        <v>3347</v>
      </c>
      <c t="s" s="2" r="C137">
        <v>3348</v>
      </c>
      <c t="s" s="2" r="D137">
        <v>3349</v>
      </c>
      <c s="2" r="E137">
        <v>6.0</v>
      </c>
      <c s="2" r="F137">
        <v>129.0</v>
      </c>
      <c s="2" r="G137">
        <v>134.0</v>
      </c>
      <c s="2" r="H137">
        <v>141.0</v>
      </c>
      <c s="2" r="I137"/>
      <c s="2" r="J137">
        <v>128.0</v>
      </c>
      <c s="2" r="K137">
        <v>145.0</v>
      </c>
      <c s="2" r="L137"/>
      <c t="str" s="2" r="M137">
        <f>AVERAGE(F137:K137)</f>
        <v>135.4</v>
      </c>
    </row>
    <row customHeight="1" r="138" ht="15.0">
      <c s="2" r="A138">
        <v>133.0</v>
      </c>
      <c t="s" s="2" r="B138">
        <v>3350</v>
      </c>
      <c t="s" s="2" r="C138">
        <v>3351</v>
      </c>
      <c t="s" s="2" r="D138">
        <v>3352</v>
      </c>
      <c s="2" r="E138">
        <v>4.0</v>
      </c>
      <c s="2" r="F138">
        <v>139.0</v>
      </c>
      <c s="2" r="G138">
        <v>154.0</v>
      </c>
      <c s="2" r="H138">
        <v>129.0</v>
      </c>
      <c s="2" r="I138"/>
      <c s="2" r="J138">
        <v>108.0</v>
      </c>
      <c s="2" r="K138">
        <v>152.0</v>
      </c>
      <c s="2" r="L138"/>
      <c t="str" s="2" r="M138">
        <f>AVERAGE(F138:K138)</f>
        <v>136.4</v>
      </c>
    </row>
    <row customHeight="1" r="139" ht="15.0">
      <c s="2" r="A139">
        <v>134.0</v>
      </c>
      <c t="s" s="2" r="B139">
        <v>3353</v>
      </c>
      <c t="s" s="2" r="C139">
        <v>3354</v>
      </c>
      <c t="s" s="2" r="D139">
        <v>3355</v>
      </c>
      <c s="2" r="E139">
        <v>9.0</v>
      </c>
      <c s="2" r="F139">
        <v>97.0</v>
      </c>
      <c s="2" r="G139">
        <v>138.0</v>
      </c>
      <c s="2" r="H139">
        <v>163.0</v>
      </c>
      <c s="2" r="I139"/>
      <c s="2" r="J139">
        <v>188.0</v>
      </c>
      <c s="2" r="K139">
        <v>98.0</v>
      </c>
      <c s="2" r="L139"/>
      <c t="str" s="2" r="M139">
        <f>AVERAGE(F139:K139)</f>
        <v>136.8</v>
      </c>
    </row>
    <row customHeight="1" r="140" ht="15.0">
      <c s="2" r="A140">
        <v>135.0</v>
      </c>
      <c t="s" s="2" r="B140">
        <v>3356</v>
      </c>
      <c t="s" s="2" r="C140">
        <v>3357</v>
      </c>
      <c t="s" s="2" r="D140">
        <v>3358</v>
      </c>
      <c s="2" r="E140">
        <v>12.0</v>
      </c>
      <c s="2" r="F140">
        <v>168.0</v>
      </c>
      <c s="2" r="G140">
        <v>142.0</v>
      </c>
      <c s="2" r="H140">
        <v>121.0</v>
      </c>
      <c s="2" r="I140"/>
      <c s="2" r="J140">
        <v>100.0</v>
      </c>
      <c s="2" r="K140">
        <v>156.0</v>
      </c>
      <c s="2" r="L140"/>
      <c t="str" s="2" r="M140">
        <f>AVERAGE(F140:K140)</f>
        <v>137.4</v>
      </c>
    </row>
    <row customHeight="1" r="141" ht="15.0">
      <c s="2" r="A141">
        <v>136.0</v>
      </c>
      <c t="s" s="2" r="B141">
        <v>3359</v>
      </c>
      <c t="s" s="2" r="C141">
        <v>3360</v>
      </c>
      <c t="s" s="2" r="D141">
        <v>3361</v>
      </c>
      <c s="2" r="E141">
        <v>4.0</v>
      </c>
      <c s="2" r="F141">
        <v>195.0</v>
      </c>
      <c s="2" r="G141">
        <v>144.0</v>
      </c>
      <c s="2" r="H141">
        <v>118.0</v>
      </c>
      <c s="2" r="I141"/>
      <c s="2" r="J141">
        <v>114.0</v>
      </c>
      <c s="2" r="K141">
        <v>122.0</v>
      </c>
      <c s="2" r="L141"/>
      <c t="str" s="2" r="M141">
        <f>AVERAGE(F141:K141)</f>
        <v>138.6</v>
      </c>
    </row>
    <row customHeight="1" r="142" ht="15.0">
      <c s="2" r="A142">
        <v>137.0</v>
      </c>
      <c t="s" s="2" r="B142">
        <v>3362</v>
      </c>
      <c t="s" s="2" r="C142">
        <v>3363</v>
      </c>
      <c t="s" s="2" r="D142">
        <v>3364</v>
      </c>
      <c s="2" r="E142">
        <v>10.0</v>
      </c>
      <c s="2" r="F142">
        <v>146.0</v>
      </c>
      <c s="2" r="G142">
        <v>128.0</v>
      </c>
      <c s="2" r="H142">
        <v>134.0</v>
      </c>
      <c s="2" r="I142"/>
      <c s="2" r="J142">
        <v>161.0</v>
      </c>
      <c s="2" r="K142">
        <v>131.0</v>
      </c>
      <c s="2" r="L142"/>
      <c t="str" s="2" r="M142">
        <f>AVERAGE(F142:K142)</f>
        <v>140</v>
      </c>
    </row>
    <row customHeight="1" r="143" ht="15.0">
      <c s="2" r="A143">
        <v>138.0</v>
      </c>
      <c t="s" s="2" r="B143">
        <v>3365</v>
      </c>
      <c t="s" s="2" r="C143">
        <v>3366</v>
      </c>
      <c t="s" s="2" r="D143">
        <v>3367</v>
      </c>
      <c s="2" r="E143">
        <v>4.0</v>
      </c>
      <c s="2" r="F143">
        <v>151.0</v>
      </c>
      <c s="2" r="G143">
        <v>153.0</v>
      </c>
      <c s="2" r="H143">
        <v>139.0</v>
      </c>
      <c s="2" r="I143"/>
      <c s="2" r="J143">
        <v>113.0</v>
      </c>
      <c s="2" r="K143">
        <v>148.0</v>
      </c>
      <c s="2" r="L143"/>
      <c t="str" s="2" r="M143">
        <f>AVERAGE(F143:K143)</f>
        <v>140.8</v>
      </c>
    </row>
    <row customHeight="1" r="144" ht="15.0">
      <c s="2" r="A144">
        <v>139.0</v>
      </c>
      <c t="s" s="2" r="B144">
        <v>3368</v>
      </c>
      <c t="s" s="2" r="C144">
        <v>3369</v>
      </c>
      <c t="s" s="2" r="D144">
        <v>3370</v>
      </c>
      <c s="2" r="E144">
        <v>10.0</v>
      </c>
      <c s="2" r="F144">
        <v>80.0</v>
      </c>
      <c s="2" r="G144">
        <v>143.0</v>
      </c>
      <c s="2" r="H144">
        <v>176.0</v>
      </c>
      <c s="2" r="I144"/>
      <c s="2" r="J144">
        <v>166.0</v>
      </c>
      <c s="2" r="K144">
        <v>149.0</v>
      </c>
      <c s="2" r="L144"/>
      <c t="str" s="2" r="M144">
        <f>AVERAGE(F144:K144)</f>
        <v>142.8</v>
      </c>
    </row>
    <row customHeight="1" r="145" ht="15.0">
      <c s="2" r="A145">
        <v>140.0</v>
      </c>
      <c t="s" s="2" r="B145">
        <v>3371</v>
      </c>
      <c t="s" s="2" r="C145">
        <v>3372</v>
      </c>
      <c t="s" s="2" r="D145">
        <v>3373</v>
      </c>
      <c s="2" r="E145">
        <v>8.0</v>
      </c>
      <c s="2" r="F145">
        <v>142.0</v>
      </c>
      <c s="2" r="G145">
        <v>162.0</v>
      </c>
      <c s="2" r="H145">
        <v>133.0</v>
      </c>
      <c s="2" r="I145"/>
      <c s="2" r="J145">
        <v>106.0</v>
      </c>
      <c s="2" r="K145">
        <v>173.0</v>
      </c>
      <c s="2" r="L145"/>
      <c t="str" s="2" r="M145">
        <f>AVERAGE(F145:K145)</f>
        <v>143.2</v>
      </c>
    </row>
    <row customHeight="1" r="146" ht="15.0">
      <c s="2" r="A146">
        <v>141.0</v>
      </c>
      <c t="s" s="2" r="B146">
        <v>3374</v>
      </c>
      <c t="s" s="2" r="C146">
        <v>3375</v>
      </c>
      <c t="s" s="2" r="D146">
        <v>3376</v>
      </c>
      <c s="2" r="E146">
        <v>10.0</v>
      </c>
      <c s="2" r="F146">
        <v>177.0</v>
      </c>
      <c s="2" r="G146">
        <v>114.0</v>
      </c>
      <c s="2" r="H146">
        <v>140.0</v>
      </c>
      <c s="2" r="I146"/>
      <c s="2" r="J146">
        <v>120.0</v>
      </c>
      <c s="2" r="K146">
        <v>169.0</v>
      </c>
      <c s="2" r="L146"/>
      <c t="str" s="2" r="M146">
        <f>AVERAGE(F146:K146)</f>
        <v>144</v>
      </c>
    </row>
    <row customHeight="1" r="147" ht="15.0">
      <c s="2" r="A147">
        <v>142.0</v>
      </c>
      <c t="s" s="2" r="B147">
        <v>3377</v>
      </c>
      <c t="s" s="2" r="C147">
        <v>3378</v>
      </c>
      <c t="s" s="2" r="D147">
        <v>3379</v>
      </c>
      <c s="2" r="E147">
        <v>4.0</v>
      </c>
      <c s="2" r="F147">
        <v>179.0</v>
      </c>
      <c s="2" r="G147">
        <v>116.0</v>
      </c>
      <c s="2" r="H147">
        <v>161.0</v>
      </c>
      <c s="2" r="I147"/>
      <c s="2" r="J147">
        <v>142.0</v>
      </c>
      <c s="2" r="K147">
        <v>128.0</v>
      </c>
      <c s="2" r="L147"/>
      <c t="str" s="2" r="M147">
        <f>AVERAGE(F147:K147)</f>
        <v>145.2</v>
      </c>
    </row>
    <row customHeight="1" r="148" ht="15.0">
      <c s="2" r="A148">
        <v>143.0</v>
      </c>
      <c t="s" s="2" r="B148">
        <v>3380</v>
      </c>
      <c t="s" s="2" r="C148">
        <v>3381</v>
      </c>
      <c t="s" s="2" r="D148">
        <v>3382</v>
      </c>
      <c s="2" r="E148">
        <v>9.0</v>
      </c>
      <c s="2" r="F148">
        <v>157.0</v>
      </c>
      <c s="2" r="G148">
        <v>159.0</v>
      </c>
      <c s="2" r="H148">
        <v>108.0</v>
      </c>
      <c s="2" r="I148"/>
      <c s="2" r="J148">
        <v>102.0</v>
      </c>
      <c s="2" r="K148"/>
      <c s="2" r="L148"/>
      <c t="str" s="2" r="M148">
        <f>AVERAGE(F148:K148)</f>
        <v>131.5</v>
      </c>
    </row>
    <row customHeight="1" r="149" ht="15.0">
      <c s="2" r="A149">
        <v>144.0</v>
      </c>
      <c t="s" s="2" r="B149">
        <v>3383</v>
      </c>
      <c t="s" s="2" r="C149">
        <v>3384</v>
      </c>
      <c t="s" s="2" r="D149">
        <v>3385</v>
      </c>
      <c s="2" r="E149">
        <v>11.0</v>
      </c>
      <c s="2" r="F149">
        <v>163.0</v>
      </c>
      <c s="2" r="G149">
        <v>125.0</v>
      </c>
      <c s="2" r="H149">
        <v>148.0</v>
      </c>
      <c s="2" r="I149"/>
      <c s="2" r="J149">
        <v>149.0</v>
      </c>
      <c s="2" r="K149">
        <v>155.0</v>
      </c>
      <c s="2" r="L149"/>
      <c t="str" s="2" r="M149">
        <f>AVERAGE(F149:K149)</f>
        <v>148</v>
      </c>
    </row>
    <row customHeight="1" r="150" ht="15.0">
      <c s="2" r="A150">
        <v>145.0</v>
      </c>
      <c t="s" s="2" r="B150">
        <v>3386</v>
      </c>
      <c t="s" s="2" r="C150">
        <v>3387</v>
      </c>
      <c t="s" s="2" r="D150">
        <v>3388</v>
      </c>
      <c s="2" r="E150">
        <v>9.0</v>
      </c>
      <c s="2" r="F150">
        <v>181.0</v>
      </c>
      <c s="2" r="G150">
        <v>148.0</v>
      </c>
      <c s="2" r="H150">
        <v>124.0</v>
      </c>
      <c s="2" r="I150"/>
      <c s="2" r="J150">
        <v>145.0</v>
      </c>
      <c s="2" r="K150">
        <v>143.0</v>
      </c>
      <c s="2" r="L150"/>
      <c t="str" s="2" r="M150">
        <f>AVERAGE(F150:K150)</f>
        <v>148.2</v>
      </c>
    </row>
    <row customHeight="1" r="151" ht="15.0">
      <c s="2" r="A151">
        <v>146.0</v>
      </c>
      <c t="s" s="2" r="B151">
        <v>3389</v>
      </c>
      <c t="s" s="2" r="C151">
        <v>3390</v>
      </c>
      <c t="s" s="2" r="D151">
        <v>3391</v>
      </c>
      <c s="2" r="E151">
        <v>9.0</v>
      </c>
      <c s="2" r="F151">
        <v>160.0</v>
      </c>
      <c s="2" r="G151">
        <v>140.0</v>
      </c>
      <c s="2" r="H151">
        <v>144.0</v>
      </c>
      <c s="2" r="I151"/>
      <c s="2" r="J151">
        <v>124.0</v>
      </c>
      <c s="2" r="K151">
        <v>176.0</v>
      </c>
      <c s="2" r="L151"/>
      <c t="str" s="2" r="M151">
        <f>AVERAGE(F151:K151)</f>
        <v>148.8</v>
      </c>
    </row>
    <row customHeight="1" r="152" ht="15.0">
      <c s="2" r="A152">
        <v>147.0</v>
      </c>
      <c t="s" s="2" r="B152">
        <v>3392</v>
      </c>
      <c t="s" s="2" r="C152">
        <v>3393</v>
      </c>
      <c t="s" s="2" r="D152">
        <v>3394</v>
      </c>
      <c s="2" r="E152">
        <v>12.0</v>
      </c>
      <c s="2" r="F152">
        <v>137.0</v>
      </c>
      <c s="2" r="G152">
        <v>150.0</v>
      </c>
      <c s="2" r="H152">
        <v>157.0</v>
      </c>
      <c s="2" r="I152"/>
      <c s="2" r="J152">
        <v>137.0</v>
      </c>
      <c s="2" r="K152">
        <v>168.0</v>
      </c>
      <c s="2" r="L152"/>
      <c t="str" s="2" r="M152">
        <f>AVERAGE(F152:K152)</f>
        <v>149.8</v>
      </c>
    </row>
    <row customHeight="1" r="153" ht="15.0">
      <c s="2" r="A153">
        <v>148.0</v>
      </c>
      <c t="s" s="2" r="B153">
        <v>3395</v>
      </c>
      <c t="s" s="2" r="C153">
        <v>3396</v>
      </c>
      <c t="s" s="2" r="D153">
        <v>3397</v>
      </c>
      <c s="2" r="E153">
        <v>10.0</v>
      </c>
      <c s="2" r="F153">
        <v>83.0</v>
      </c>
      <c s="2" r="G153">
        <v>167.0</v>
      </c>
      <c s="2" r="H153">
        <v>184.0</v>
      </c>
      <c s="2" r="I153"/>
      <c s="2" r="J153">
        <v>195.0</v>
      </c>
      <c s="2" r="K153">
        <v>126.0</v>
      </c>
      <c s="2" r="L153"/>
      <c t="str" s="2" r="M153">
        <f>AVERAGE(F153:K153)</f>
        <v>151</v>
      </c>
    </row>
    <row customHeight="1" r="154" ht="15.0">
      <c s="2" r="A154">
        <v>149.0</v>
      </c>
      <c t="s" s="2" r="B154">
        <v>3398</v>
      </c>
      <c t="s" s="2" r="C154">
        <v>3399</v>
      </c>
      <c t="s" s="2" r="D154">
        <v>3400</v>
      </c>
      <c s="2" r="E154">
        <v>6.0</v>
      </c>
      <c s="2" r="F154">
        <v>164.0</v>
      </c>
      <c s="2" r="G154">
        <v>131.0</v>
      </c>
      <c s="2" r="H154">
        <v>146.0</v>
      </c>
      <c s="2" r="I154"/>
      <c s="2" r="J154">
        <v>184.0</v>
      </c>
      <c s="2" r="K154">
        <v>137.0</v>
      </c>
      <c s="2" r="L154"/>
      <c t="str" s="2" r="M154">
        <f>AVERAGE(F154:K154)</f>
        <v>152.4</v>
      </c>
    </row>
    <row customHeight="1" r="155" ht="15.0">
      <c s="2" r="A155">
        <v>150.0</v>
      </c>
      <c t="s" s="2" r="B155">
        <v>3401</v>
      </c>
      <c t="s" s="2" r="C155">
        <v>3402</v>
      </c>
      <c t="s" s="2" r="D155">
        <v>3403</v>
      </c>
      <c s="2" r="E155">
        <v>11.0</v>
      </c>
      <c s="2" r="F155">
        <v>100.0</v>
      </c>
      <c s="2" r="G155">
        <v>192.0</v>
      </c>
      <c s="2" r="H155">
        <v>186.0</v>
      </c>
      <c s="2" r="I155"/>
      <c s="2" r="J155">
        <v>192.0</v>
      </c>
      <c s="2" r="K155">
        <v>95.0</v>
      </c>
      <c s="2" r="L155"/>
      <c t="str" s="2" r="M155">
        <f>AVERAGE(F155:K155)</f>
        <v>153</v>
      </c>
    </row>
    <row customHeight="1" r="156" ht="15.0">
      <c s="2" r="A156">
        <v>151.0</v>
      </c>
      <c t="s" s="2" r="B156">
        <v>3404</v>
      </c>
      <c t="s" s="2" r="C156">
        <v>3405</v>
      </c>
      <c t="s" s="2" r="D156">
        <v>3406</v>
      </c>
      <c s="2" r="E156">
        <v>5.0</v>
      </c>
      <c s="2" r="F156">
        <v>166.0</v>
      </c>
      <c s="2" r="G156">
        <v>160.0</v>
      </c>
      <c s="2" r="H156">
        <v>158.0</v>
      </c>
      <c s="2" r="I156"/>
      <c s="2" r="J156">
        <v>156.0</v>
      </c>
      <c s="2" r="K156">
        <v>130.0</v>
      </c>
      <c s="2" r="L156"/>
      <c t="str" s="2" r="M156">
        <f>AVERAGE(F156:K156)</f>
        <v>154</v>
      </c>
    </row>
    <row customHeight="1" r="157" ht="15.0">
      <c s="2" r="A157">
        <v>152.0</v>
      </c>
      <c t="s" s="2" r="B157">
        <v>3407</v>
      </c>
      <c t="s" s="2" r="C157">
        <v>3408</v>
      </c>
      <c t="s" s="2" r="D157">
        <v>3409</v>
      </c>
      <c s="2" r="E157">
        <v>4.0</v>
      </c>
      <c s="2" r="F157">
        <v>172.0</v>
      </c>
      <c s="2" r="G157">
        <v>149.0</v>
      </c>
      <c s="2" r="H157">
        <v>135.0</v>
      </c>
      <c s="2" r="I157"/>
      <c s="2" r="J157">
        <v>129.0</v>
      </c>
      <c s="2" r="K157">
        <v>192.0</v>
      </c>
      <c s="2" r="L157"/>
      <c t="str" s="2" r="M157">
        <f>AVERAGE(F157:K157)</f>
        <v>155.4</v>
      </c>
    </row>
    <row customHeight="1" r="158" ht="15.0">
      <c s="2" r="A158">
        <v>153.0</v>
      </c>
      <c t="s" s="2" r="B158">
        <v>3410</v>
      </c>
      <c t="s" s="2" r="C158">
        <v>3411</v>
      </c>
      <c t="s" s="2" r="D158">
        <v>3412</v>
      </c>
      <c s="2" r="E158">
        <v>9.0</v>
      </c>
      <c s="2" r="F158">
        <v>140.0</v>
      </c>
      <c s="2" r="G158">
        <v>147.0</v>
      </c>
      <c s="2" r="H158">
        <v>159.0</v>
      </c>
      <c s="2" r="I158"/>
      <c s="2" r="J158">
        <v>190.0</v>
      </c>
      <c s="2" r="K158">
        <v>144.0</v>
      </c>
      <c s="2" r="L158"/>
      <c t="str" s="2" r="M158">
        <f>AVERAGE(F158:K158)</f>
        <v>156</v>
      </c>
    </row>
    <row customHeight="1" r="159" ht="15.0">
      <c s="2" r="A159">
        <v>154.0</v>
      </c>
      <c t="s" s="2" r="B159">
        <v>3413</v>
      </c>
      <c t="s" s="2" r="C159">
        <v>3414</v>
      </c>
      <c t="s" s="2" r="D159">
        <v>3415</v>
      </c>
      <c s="2" r="E159">
        <v>11.0</v>
      </c>
      <c s="2" r="F159"/>
      <c s="2" r="G159">
        <v>118.0</v>
      </c>
      <c s="2" r="H159">
        <v>162.0</v>
      </c>
      <c s="2" r="I159"/>
      <c s="2" r="J159">
        <v>143.0</v>
      </c>
      <c s="2" r="K159">
        <v>159.0</v>
      </c>
      <c s="2" r="L159"/>
      <c t="str" s="2" r="M159">
        <f>AVERAGE(F159:K159)</f>
        <v>145.5</v>
      </c>
    </row>
    <row customHeight="1" r="160" ht="15.0">
      <c s="2" r="A160">
        <v>155.0</v>
      </c>
      <c t="s" s="2" r="B160">
        <v>3416</v>
      </c>
      <c t="s" s="2" r="C160">
        <v>3417</v>
      </c>
      <c t="s" s="2" r="D160">
        <v>3418</v>
      </c>
      <c s="2" r="E160">
        <v>4.0</v>
      </c>
      <c s="2" r="F160">
        <v>119.0</v>
      </c>
      <c s="2" r="G160"/>
      <c s="2" r="H160">
        <v>152.0</v>
      </c>
      <c s="2" r="I160"/>
      <c s="2" r="J160">
        <v>150.0</v>
      </c>
      <c s="2" r="K160">
        <v>170.0</v>
      </c>
      <c s="2" r="L160"/>
      <c t="str" s="2" r="M160">
        <f>AVERAGE(F160:K160)</f>
        <v>147.75</v>
      </c>
    </row>
    <row customHeight="1" r="161" ht="15.0">
      <c s="2" r="A161">
        <v>156.0</v>
      </c>
      <c t="s" s="2" r="B161">
        <v>3419</v>
      </c>
      <c t="s" s="2" r="C161">
        <v>3420</v>
      </c>
      <c t="s" s="2" r="D161">
        <v>3421</v>
      </c>
      <c s="2" r="E161">
        <v>8.0</v>
      </c>
      <c s="2" r="F161">
        <v>198.0</v>
      </c>
      <c s="2" r="G161">
        <v>130.0</v>
      </c>
      <c s="2" r="H161">
        <v>151.0</v>
      </c>
      <c s="2" r="I161"/>
      <c s="2" r="J161">
        <v>157.0</v>
      </c>
      <c s="2" r="K161">
        <v>158.0</v>
      </c>
      <c s="2" r="L161"/>
      <c t="str" s="2" r="M161">
        <f>AVERAGE(F161:K161)</f>
        <v>158.8</v>
      </c>
    </row>
    <row customHeight="1" r="162" ht="15.0">
      <c s="2" r="A162">
        <v>157.0</v>
      </c>
      <c t="s" s="2" r="B162">
        <v>3422</v>
      </c>
      <c t="s" s="2" r="C162">
        <v>3423</v>
      </c>
      <c t="s" s="2" r="D162">
        <v>3424</v>
      </c>
      <c s="2" r="E162">
        <v>11.0</v>
      </c>
      <c s="2" r="F162">
        <v>161.0</v>
      </c>
      <c s="2" r="G162">
        <v>135.0</v>
      </c>
      <c s="2" r="H162">
        <v>154.0</v>
      </c>
      <c s="2" r="I162"/>
      <c s="2" r="J162">
        <v>177.0</v>
      </c>
      <c s="2" r="K162">
        <v>167.0</v>
      </c>
      <c s="2" r="L162"/>
      <c t="str" s="2" r="M162">
        <f>AVERAGE(F162:K162)</f>
        <v>158.8</v>
      </c>
    </row>
    <row customHeight="1" r="163" ht="15.0">
      <c s="2" r="A163">
        <v>158.0</v>
      </c>
      <c t="s" s="2" r="B163">
        <v>3425</v>
      </c>
      <c t="s" s="2" r="C163">
        <v>3426</v>
      </c>
      <c t="s" s="2" r="D163">
        <v>3427</v>
      </c>
      <c s="2" r="E163">
        <v>10.0</v>
      </c>
      <c s="2" r="F163">
        <v>189.0</v>
      </c>
      <c s="2" r="G163">
        <v>169.0</v>
      </c>
      <c s="2" r="H163">
        <v>137.0</v>
      </c>
      <c s="2" r="I163"/>
      <c s="2" r="J163">
        <v>127.0</v>
      </c>
      <c s="2" r="K163">
        <v>188.0</v>
      </c>
      <c s="2" r="L163"/>
      <c t="str" s="2" r="M163">
        <f>AVERAGE(F163:K163)</f>
        <v>162</v>
      </c>
    </row>
    <row customHeight="1" r="164" ht="15.0">
      <c s="2" r="A164">
        <v>159.0</v>
      </c>
      <c t="s" s="2" r="B164">
        <v>3428</v>
      </c>
      <c t="s" s="2" r="C164">
        <v>3429</v>
      </c>
      <c t="s" s="2" r="D164">
        <v>3430</v>
      </c>
      <c s="2" r="E164">
        <v>10.0</v>
      </c>
      <c s="2" r="F164">
        <v>188.0</v>
      </c>
      <c s="2" r="G164">
        <v>127.0</v>
      </c>
      <c s="2" r="H164">
        <v>181.0</v>
      </c>
      <c s="2" r="I164"/>
      <c s="2" r="J164">
        <v>155.0</v>
      </c>
      <c s="2" r="K164">
        <v>166.0</v>
      </c>
      <c s="2" r="L164"/>
      <c t="str" s="2" r="M164">
        <f>AVERAGE(F164:K164)</f>
        <v>163.4</v>
      </c>
    </row>
    <row customHeight="1" r="165" ht="15.0">
      <c s="2" r="A165">
        <v>160.0</v>
      </c>
      <c t="s" s="2" r="B165">
        <v>3431</v>
      </c>
      <c t="s" s="2" r="C165">
        <v>3432</v>
      </c>
      <c t="s" s="2" r="D165">
        <v>3433</v>
      </c>
      <c s="2" r="E165">
        <v>12.0</v>
      </c>
      <c s="2" r="F165"/>
      <c s="2" r="G165">
        <v>156.0</v>
      </c>
      <c s="2" r="H165">
        <v>136.0</v>
      </c>
      <c s="2" r="I165"/>
      <c s="2" r="J165">
        <v>171.0</v>
      </c>
      <c s="2" r="K165">
        <v>154.0</v>
      </c>
      <c s="2" r="L165"/>
      <c t="str" s="2" r="M165">
        <f>AVERAGE(F165:K165)</f>
        <v>154.25</v>
      </c>
    </row>
    <row customHeight="1" r="166" ht="15.0">
      <c s="2" r="A166">
        <v>161.0</v>
      </c>
      <c t="s" s="2" r="B166">
        <v>3434</v>
      </c>
      <c t="s" s="2" r="C166">
        <v>3435</v>
      </c>
      <c t="s" s="2" r="D166">
        <v>3436</v>
      </c>
      <c s="2" r="E166">
        <v>4.0</v>
      </c>
      <c s="2" r="F166"/>
      <c s="2" r="G166">
        <v>152.0</v>
      </c>
      <c s="2" r="H166">
        <v>131.0</v>
      </c>
      <c s="2" r="I166"/>
      <c s="2" r="J166">
        <v>147.0</v>
      </c>
      <c s="2" r="K166"/>
      <c s="2" r="L166"/>
      <c t="str" s="2" r="M166">
        <f>AVERAGE(F166:K166)</f>
        <v>143.3333333</v>
      </c>
    </row>
    <row customHeight="1" r="167" ht="15.0">
      <c s="2" r="A167">
        <v>162.0</v>
      </c>
      <c t="s" s="2" r="B167">
        <v>3437</v>
      </c>
      <c t="s" s="2" r="C167">
        <v>3438</v>
      </c>
      <c t="s" s="2" r="D167">
        <v>3439</v>
      </c>
      <c s="2" r="E167">
        <v>6.0</v>
      </c>
      <c s="2" r="F167">
        <v>197.0</v>
      </c>
      <c s="2" r="G167">
        <v>182.0</v>
      </c>
      <c s="2" r="H167">
        <v>147.0</v>
      </c>
      <c s="2" r="I167"/>
      <c s="2" r="J167">
        <v>130.0</v>
      </c>
      <c s="2" r="K167">
        <v>177.0</v>
      </c>
      <c s="2" r="L167"/>
      <c t="str" s="2" r="M167">
        <f>AVERAGE(F167:K167)</f>
        <v>166.6</v>
      </c>
    </row>
    <row customHeight="1" r="168" ht="15.0">
      <c s="2" r="A168">
        <v>163.0</v>
      </c>
      <c t="s" s="2" r="B168">
        <v>3440</v>
      </c>
      <c t="s" s="2" r="C168">
        <v>3441</v>
      </c>
      <c t="s" s="2" r="D168">
        <v>3442</v>
      </c>
      <c s="2" r="E168">
        <v>5.0</v>
      </c>
      <c s="2" r="F168"/>
      <c s="2" r="G168">
        <v>145.0</v>
      </c>
      <c s="2" r="H168">
        <v>153.0</v>
      </c>
      <c s="2" r="I168"/>
      <c s="2" r="J168">
        <v>174.0</v>
      </c>
      <c s="2" r="K168">
        <v>164.0</v>
      </c>
      <c s="2" r="L168"/>
      <c t="str" s="2" r="M168">
        <f>AVERAGE(F168:K168)</f>
        <v>159</v>
      </c>
    </row>
    <row customHeight="1" r="169" ht="15.0">
      <c s="2" r="A169">
        <v>164.0</v>
      </c>
      <c t="s" s="2" r="B169">
        <v>3443</v>
      </c>
      <c t="s" s="2" r="C169">
        <v>3444</v>
      </c>
      <c t="s" s="2" r="D169">
        <v>3445</v>
      </c>
      <c s="2" r="E169">
        <v>12.0</v>
      </c>
      <c s="2" r="F169">
        <v>136.0</v>
      </c>
      <c s="2" r="G169">
        <v>165.0</v>
      </c>
      <c s="2" r="H169">
        <v>180.0</v>
      </c>
      <c s="2" r="I169"/>
      <c s="2" r="J169"/>
      <c s="2" r="K169">
        <v>162.0</v>
      </c>
      <c s="2" r="L169"/>
      <c t="str" s="2" r="M169">
        <f>AVERAGE(F169:K169)</f>
        <v>160.75</v>
      </c>
    </row>
    <row customHeight="1" r="170" ht="15.0">
      <c s="2" r="A170">
        <v>165.0</v>
      </c>
      <c t="s" s="2" r="B170">
        <v>3446</v>
      </c>
      <c t="s" s="2" r="C170">
        <v>3447</v>
      </c>
      <c t="s" s="2" r="D170">
        <v>3448</v>
      </c>
      <c s="2" r="E170">
        <v>4.0</v>
      </c>
      <c s="2" r="F170">
        <v>173.0</v>
      </c>
      <c s="2" r="G170">
        <v>170.0</v>
      </c>
      <c s="2" r="H170">
        <v>193.0</v>
      </c>
      <c s="2" r="I170"/>
      <c s="2" r="J170">
        <v>182.0</v>
      </c>
      <c s="2" r="K170">
        <v>132.0</v>
      </c>
      <c s="2" r="L170"/>
      <c t="str" s="2" r="M170">
        <f>AVERAGE(F170:K170)</f>
        <v>170</v>
      </c>
    </row>
    <row customHeight="1" r="171" ht="15.0">
      <c s="2" r="A171">
        <v>166.0</v>
      </c>
      <c t="s" s="2" r="B171">
        <v>3449</v>
      </c>
      <c t="s" s="2" r="C171">
        <v>3450</v>
      </c>
      <c t="s" s="2" r="D171">
        <v>3451</v>
      </c>
      <c s="2" r="E171">
        <v>4.0</v>
      </c>
      <c s="2" r="F171">
        <v>162.0</v>
      </c>
      <c s="2" r="G171">
        <v>155.0</v>
      </c>
      <c s="2" r="H171">
        <v>149.0</v>
      </c>
      <c s="2" r="I171"/>
      <c s="2" r="J171">
        <v>183.0</v>
      </c>
      <c s="2" r="K171"/>
      <c s="2" r="L171"/>
      <c t="str" s="2" r="M171">
        <f>AVERAGE(F171:K171)</f>
        <v>162.25</v>
      </c>
    </row>
    <row customHeight="1" r="172" ht="15.0">
      <c s="2" r="A172">
        <v>167.0</v>
      </c>
      <c t="s" s="2" r="B172">
        <v>3452</v>
      </c>
      <c t="s" s="2" r="C172">
        <v>3453</v>
      </c>
      <c t="s" s="2" r="D172">
        <v>3454</v>
      </c>
      <c s="2" r="E172">
        <v>5.0</v>
      </c>
      <c s="2" r="F172">
        <v>154.0</v>
      </c>
      <c s="2" r="G172">
        <v>151.0</v>
      </c>
      <c s="2" r="H172">
        <v>214.0</v>
      </c>
      <c s="2" r="I172"/>
      <c s="2" r="J172"/>
      <c s="2" r="K172">
        <v>146.0</v>
      </c>
      <c s="2" r="L172"/>
      <c t="str" s="2" r="M172">
        <f>AVERAGE(F172:K172)</f>
        <v>166.25</v>
      </c>
    </row>
    <row customHeight="1" r="173" ht="15.0">
      <c s="2" r="A173">
        <v>168.0</v>
      </c>
      <c t="s" s="2" r="B173">
        <v>3455</v>
      </c>
      <c t="s" s="2" r="C173">
        <v>3456</v>
      </c>
      <c t="s" s="2" r="D173">
        <v>3457</v>
      </c>
      <c s="2" r="E173">
        <v>9.0</v>
      </c>
      <c s="2" r="F173">
        <v>187.0</v>
      </c>
      <c s="2" r="G173">
        <v>174.0</v>
      </c>
      <c s="2" r="H173">
        <v>160.0</v>
      </c>
      <c s="2" r="I173"/>
      <c s="2" r="J173">
        <v>135.0</v>
      </c>
      <c s="2" r="K173"/>
      <c s="2" r="L173"/>
      <c t="str" s="2" r="M173">
        <f>AVERAGE(F173:K173)</f>
        <v>164</v>
      </c>
    </row>
    <row customHeight="1" r="174" ht="15.0">
      <c s="2" r="A174">
        <v>169.0</v>
      </c>
      <c t="s" s="2" r="B174">
        <v>3458</v>
      </c>
      <c t="s" s="2" r="C174">
        <v>3459</v>
      </c>
      <c t="s" s="2" r="D174">
        <v>3460</v>
      </c>
      <c s="2" r="E174">
        <v>6.0</v>
      </c>
      <c s="2" r="F174">
        <v>145.0</v>
      </c>
      <c s="2" r="G174">
        <v>168.0</v>
      </c>
      <c s="2" r="H174">
        <v>196.0</v>
      </c>
      <c s="2" r="I174"/>
      <c s="2" r="J174">
        <v>187.0</v>
      </c>
      <c s="2" r="K174">
        <v>161.0</v>
      </c>
      <c s="2" r="L174"/>
      <c t="str" s="2" r="M174">
        <f>AVERAGE(F174:K174)</f>
        <v>171.4</v>
      </c>
    </row>
    <row customHeight="1" r="175" ht="15.0">
      <c s="2" r="A175">
        <v>170.0</v>
      </c>
      <c t="s" s="2" r="B175">
        <v>3461</v>
      </c>
      <c t="s" s="2" r="C175">
        <v>3462</v>
      </c>
      <c t="s" s="2" r="D175">
        <v>3463</v>
      </c>
      <c s="2" r="E175">
        <v>10.0</v>
      </c>
      <c s="2" r="F175">
        <v>155.0</v>
      </c>
      <c s="2" r="G175">
        <v>190.0</v>
      </c>
      <c s="2" r="H175">
        <v>217.0</v>
      </c>
      <c s="2" r="I175"/>
      <c s="2" r="J175">
        <v>194.0</v>
      </c>
      <c s="2" r="K175">
        <v>121.0</v>
      </c>
      <c s="2" r="L175"/>
      <c t="str" s="2" r="M175">
        <f>AVERAGE(F175:K175)</f>
        <v>175.4</v>
      </c>
    </row>
    <row customHeight="1" r="176" ht="15.0">
      <c s="2" r="A176">
        <v>171.0</v>
      </c>
      <c t="s" s="2" r="B176">
        <v>3464</v>
      </c>
      <c t="s" s="2" r="C176">
        <v>3465</v>
      </c>
      <c t="s" s="2" r="D176">
        <v>3466</v>
      </c>
      <c s="2" r="E176">
        <v>9.0</v>
      </c>
      <c s="2" r="F176">
        <v>134.0</v>
      </c>
      <c s="2" r="G176"/>
      <c s="2" r="H176">
        <v>168.0</v>
      </c>
      <c s="2" r="I176"/>
      <c s="2" r="J176"/>
      <c s="2" r="K176">
        <v>160.0</v>
      </c>
      <c s="2" r="L176"/>
      <c t="str" s="2" r="M176">
        <f>AVERAGE(F176:K176)</f>
        <v>154</v>
      </c>
    </row>
    <row customHeight="1" r="177" ht="15.0">
      <c s="2" r="A177">
        <v>172.0</v>
      </c>
      <c t="s" s="2" r="B177">
        <v>3467</v>
      </c>
      <c t="s" s="2" r="C177">
        <v>3468</v>
      </c>
      <c t="s" s="2" r="D177">
        <v>3469</v>
      </c>
      <c s="2" r="E177">
        <v>4.0</v>
      </c>
      <c s="2" r="F177"/>
      <c s="2" r="G177">
        <v>164.0</v>
      </c>
      <c s="2" r="H177">
        <v>155.0</v>
      </c>
      <c s="2" r="I177"/>
      <c s="2" r="J177">
        <v>151.0</v>
      </c>
      <c s="2" r="K177">
        <v>193.0</v>
      </c>
      <c s="2" r="L177"/>
      <c t="str" s="2" r="M177">
        <f>AVERAGE(F177:K177)</f>
        <v>165.75</v>
      </c>
    </row>
    <row customHeight="1" r="178" ht="15.0">
      <c s="2" r="A178">
        <v>173.0</v>
      </c>
      <c t="s" s="2" r="B178">
        <v>3470</v>
      </c>
      <c t="s" s="2" r="C178">
        <v>3471</v>
      </c>
      <c t="s" s="2" r="D178">
        <v>3472</v>
      </c>
      <c s="2" r="E178">
        <v>5.0</v>
      </c>
      <c s="2" r="F178">
        <v>193.0</v>
      </c>
      <c s="2" r="G178">
        <v>183.0</v>
      </c>
      <c s="2" r="H178">
        <v>156.0</v>
      </c>
      <c s="2" r="I178"/>
      <c s="2" r="J178">
        <v>179.0</v>
      </c>
      <c s="2" r="K178">
        <v>157.0</v>
      </c>
      <c s="2" r="L178"/>
      <c t="str" s="2" r="M178">
        <f>AVERAGE(F178:K178)</f>
        <v>173.6</v>
      </c>
    </row>
    <row customHeight="1" r="179" ht="15.0">
      <c s="2" r="A179">
        <v>174.0</v>
      </c>
      <c t="s" s="2" r="B179">
        <v>3473</v>
      </c>
      <c t="s" s="2" r="C179">
        <v>3474</v>
      </c>
      <c t="s" s="2" r="D179">
        <v>3475</v>
      </c>
      <c s="2" r="E179">
        <v>5.0</v>
      </c>
      <c s="2" r="F179">
        <v>185.0</v>
      </c>
      <c s="2" r="G179">
        <v>181.0</v>
      </c>
      <c s="2" r="H179">
        <v>189.0</v>
      </c>
      <c s="2" r="I179"/>
      <c s="2" r="J179">
        <v>176.0</v>
      </c>
      <c s="2" r="K179">
        <v>139.0</v>
      </c>
      <c s="2" r="L179"/>
      <c t="str" s="2" r="M179">
        <f>AVERAGE(F179:K179)</f>
        <v>174</v>
      </c>
    </row>
    <row customHeight="1" r="180" ht="15.0">
      <c s="2" r="A180">
        <v>175.0</v>
      </c>
      <c t="s" s="2" r="B180">
        <v>3476</v>
      </c>
      <c t="s" s="2" r="C180">
        <v>3477</v>
      </c>
      <c t="s" s="2" r="D180">
        <v>3478</v>
      </c>
      <c s="2" r="E180">
        <v>12.0</v>
      </c>
      <c s="2" r="F180">
        <v>182.0</v>
      </c>
      <c s="2" r="G180">
        <v>175.0</v>
      </c>
      <c s="2" r="H180">
        <v>169.0</v>
      </c>
      <c s="2" r="I180"/>
      <c s="2" r="J180">
        <v>144.0</v>
      </c>
      <c s="2" r="K180"/>
      <c s="2" r="L180"/>
      <c t="str" s="2" r="M180">
        <f>AVERAGE(F180:K180)</f>
        <v>167.5</v>
      </c>
    </row>
    <row customHeight="1" r="181" ht="15.0">
      <c s="2" r="A181">
        <v>176.0</v>
      </c>
      <c t="s" s="2" r="B181">
        <v>3479</v>
      </c>
      <c t="s" s="2" r="C181">
        <v>3480</v>
      </c>
      <c t="s" s="2" r="D181">
        <v>3481</v>
      </c>
      <c s="2" r="E181">
        <v>4.0</v>
      </c>
      <c s="2" r="F181">
        <v>180.0</v>
      </c>
      <c s="2" r="G181">
        <v>177.0</v>
      </c>
      <c s="2" r="H181">
        <v>172.0</v>
      </c>
      <c s="2" r="I181"/>
      <c s="2" r="J181">
        <v>178.0</v>
      </c>
      <c s="2" r="K181">
        <v>172.0</v>
      </c>
      <c s="2" r="L181"/>
      <c t="str" s="2" r="M181">
        <f>AVERAGE(F181:K181)</f>
        <v>175.8</v>
      </c>
    </row>
    <row customHeight="1" r="182" ht="15.0">
      <c s="2" r="A182">
        <v>177.0</v>
      </c>
      <c t="s" s="2" r="B182">
        <v>3482</v>
      </c>
      <c t="s" s="2" r="C182">
        <v>3483</v>
      </c>
      <c t="s" s="2" r="D182">
        <v>3484</v>
      </c>
      <c s="2" r="E182">
        <v>9.0</v>
      </c>
      <c s="2" r="F182"/>
      <c s="2" r="G182">
        <v>139.0</v>
      </c>
      <c s="2" r="H182">
        <v>205.0</v>
      </c>
      <c s="2" r="I182"/>
      <c s="2" r="J182">
        <v>162.0</v>
      </c>
      <c s="2" r="K182">
        <v>178.0</v>
      </c>
      <c s="2" r="L182"/>
      <c t="str" s="2" r="M182">
        <f>AVERAGE(F182:K182)</f>
        <v>171</v>
      </c>
    </row>
    <row customHeight="1" r="183" ht="15.0">
      <c s="2" r="A183">
        <v>178.0</v>
      </c>
      <c t="s" s="2" r="B183">
        <v>3485</v>
      </c>
      <c t="s" s="2" r="C183">
        <v>3486</v>
      </c>
      <c t="s" s="2" r="D183">
        <v>3487</v>
      </c>
      <c s="2" r="E183">
        <v>7.0</v>
      </c>
      <c s="2" r="F183">
        <v>186.0</v>
      </c>
      <c s="2" r="G183"/>
      <c s="2" r="H183">
        <v>164.0</v>
      </c>
      <c s="2" r="I183"/>
      <c s="2" r="J183">
        <v>140.0</v>
      </c>
      <c s="2" r="K183"/>
      <c s="2" r="L183"/>
      <c t="str" s="2" r="M183">
        <f>AVERAGE(F183:K183)</f>
        <v>163.3333333</v>
      </c>
    </row>
    <row customHeight="1" r="184" ht="15.0">
      <c s="2" r="A184">
        <v>179.0</v>
      </c>
      <c t="s" s="2" r="B184">
        <v>3488</v>
      </c>
      <c t="s" s="2" r="C184">
        <v>3489</v>
      </c>
      <c t="s" s="2" r="D184">
        <v>3490</v>
      </c>
      <c s="2" r="E184">
        <v>9.0</v>
      </c>
      <c s="2" r="F184"/>
      <c s="2" r="G184">
        <v>171.0</v>
      </c>
      <c s="2" r="H184">
        <v>179.0</v>
      </c>
      <c s="2" r="I184"/>
      <c s="2" r="J184"/>
      <c s="2" r="K184">
        <v>142.0</v>
      </c>
      <c s="2" r="L184"/>
      <c t="str" s="2" r="M184">
        <f>AVERAGE(F184:K184)</f>
        <v>164</v>
      </c>
    </row>
    <row customHeight="1" r="185" ht="15.0">
      <c s="2" r="A185">
        <v>180.0</v>
      </c>
      <c t="s" s="2" r="B185">
        <v>3491</v>
      </c>
      <c t="s" s="2" r="C185">
        <v>3492</v>
      </c>
      <c t="s" s="2" r="D185">
        <v>3493</v>
      </c>
      <c s="2" r="E185">
        <v>10.0</v>
      </c>
      <c s="2" r="F185">
        <v>190.0</v>
      </c>
      <c s="2" r="G185">
        <v>189.0</v>
      </c>
      <c s="2" r="H185">
        <v>208.0</v>
      </c>
      <c s="2" r="I185"/>
      <c s="2" r="J185"/>
      <c s="2" r="K185">
        <v>114.0</v>
      </c>
      <c s="2" r="L185"/>
      <c t="str" s="2" r="M185">
        <f>AVERAGE(F185:K185)</f>
        <v>175.25</v>
      </c>
    </row>
    <row customHeight="1" r="186" ht="15.0">
      <c s="2" r="A186">
        <v>181.0</v>
      </c>
      <c t="s" s="2" r="B186">
        <v>3494</v>
      </c>
      <c t="s" s="2" r="C186">
        <v>3495</v>
      </c>
      <c t="s" s="2" r="D186">
        <v>3496</v>
      </c>
      <c s="2" r="E186">
        <v>7.0</v>
      </c>
      <c s="2" r="F186"/>
      <c s="2" r="G186">
        <v>180.0</v>
      </c>
      <c s="2" r="H186">
        <v>166.0</v>
      </c>
      <c s="2" r="I186"/>
      <c s="2" r="J186">
        <v>186.0</v>
      </c>
      <c s="2" r="K186">
        <v>165.0</v>
      </c>
      <c s="2" r="L186"/>
      <c t="str" s="2" r="M186">
        <f>AVERAGE(F186:K186)</f>
        <v>174.25</v>
      </c>
    </row>
    <row customHeight="1" r="187" ht="15.0">
      <c s="2" r="A187">
        <v>182.0</v>
      </c>
      <c t="s" s="2" r="B187">
        <v>3497</v>
      </c>
      <c t="s" s="2" r="C187">
        <v>3498</v>
      </c>
      <c t="s" s="2" r="D187">
        <v>3499</v>
      </c>
      <c s="2" r="E187">
        <v>11.0</v>
      </c>
      <c s="2" r="F187"/>
      <c s="2" r="G187">
        <v>172.0</v>
      </c>
      <c s="2" r="H187">
        <v>191.0</v>
      </c>
      <c s="2" r="I187"/>
      <c s="2" r="J187"/>
      <c s="2" r="K187">
        <v>140.0</v>
      </c>
      <c s="2" r="L187"/>
      <c t="str" s="2" r="M187">
        <f>AVERAGE(F187:K187)</f>
        <v>167.6666667</v>
      </c>
    </row>
    <row customHeight="1" r="188" ht="15.0">
      <c s="2" r="A188">
        <v>183.0</v>
      </c>
      <c t="s" s="2" r="B188">
        <v>3500</v>
      </c>
      <c t="s" s="2" r="C188">
        <v>3501</v>
      </c>
      <c t="s" s="2" r="D188">
        <v>3502</v>
      </c>
      <c s="2" r="E188">
        <v>10.0</v>
      </c>
      <c s="2" r="F188"/>
      <c s="2" r="G188">
        <v>196.0</v>
      </c>
      <c s="2" r="H188">
        <v>182.0</v>
      </c>
      <c s="2" r="I188"/>
      <c s="2" r="J188">
        <v>138.0</v>
      </c>
      <c s="2" r="K188">
        <v>190.0</v>
      </c>
      <c s="2" r="L188"/>
      <c t="str" s="2" r="M188">
        <f>AVERAGE(F188:K188)</f>
        <v>176.5</v>
      </c>
    </row>
    <row customHeight="1" r="189" ht="15.0">
      <c s="2" r="A189">
        <v>184.0</v>
      </c>
      <c t="s" s="2" r="B189">
        <v>3503</v>
      </c>
      <c t="s" s="2" r="C189">
        <v>3504</v>
      </c>
      <c t="s" s="2" r="D189">
        <v>3505</v>
      </c>
      <c s="2" r="E189">
        <v>4.0</v>
      </c>
      <c s="2" r="F189">
        <v>192.0</v>
      </c>
      <c s="2" r="G189"/>
      <c s="2" r="H189">
        <v>185.0</v>
      </c>
      <c s="2" r="I189"/>
      <c s="2" r="J189">
        <v>134.0</v>
      </c>
      <c s="2" r="K189"/>
      <c s="2" r="L189"/>
      <c t="str" s="2" r="M189">
        <f>AVERAGE(F189:K189)</f>
        <v>170.3333333</v>
      </c>
    </row>
    <row customHeight="1" r="190" ht="15.0">
      <c s="2" r="A190">
        <v>185.0</v>
      </c>
      <c t="s" s="2" r="B190">
        <v>3506</v>
      </c>
      <c t="s" s="2" r="C190">
        <v>3507</v>
      </c>
      <c t="s" s="2" r="D190">
        <v>3508</v>
      </c>
      <c s="2" r="E190">
        <v>7.0</v>
      </c>
      <c s="2" r="F190"/>
      <c s="2" r="G190">
        <v>161.0</v>
      </c>
      <c s="2" r="H190">
        <v>171.0</v>
      </c>
      <c s="2" r="I190"/>
      <c s="2" r="J190">
        <v>180.0</v>
      </c>
      <c s="2" r="K190"/>
      <c s="2" r="L190"/>
      <c t="str" s="2" r="M190">
        <f>AVERAGE(F190:K190)</f>
        <v>170.6666667</v>
      </c>
    </row>
    <row customHeight="1" r="191" ht="15.0">
      <c s="2" r="A191">
        <v>186.0</v>
      </c>
      <c t="s" s="2" r="B191">
        <v>3509</v>
      </c>
      <c t="s" s="2" r="C191">
        <v>3510</v>
      </c>
      <c t="s" s="2" r="D191">
        <v>3511</v>
      </c>
      <c s="2" r="E191">
        <v>9.0</v>
      </c>
      <c s="2" r="F191"/>
      <c s="2" r="G191">
        <v>198.0</v>
      </c>
      <c s="2" r="H191">
        <v>175.0</v>
      </c>
      <c s="2" r="I191"/>
      <c s="2" r="J191">
        <v>191.0</v>
      </c>
      <c s="2" r="K191">
        <v>150.0</v>
      </c>
      <c s="2" r="L191"/>
      <c t="str" s="2" r="M191">
        <f>AVERAGE(F191:K191)</f>
        <v>178.5</v>
      </c>
    </row>
    <row customHeight="1" r="192" ht="15.0">
      <c s="2" r="A192">
        <v>187.0</v>
      </c>
      <c t="s" s="2" r="B192">
        <v>3512</v>
      </c>
      <c t="s" s="2" r="C192">
        <v>3513</v>
      </c>
      <c t="s" s="2" r="D192">
        <v>3514</v>
      </c>
      <c s="2" r="E192">
        <v>6.0</v>
      </c>
      <c s="2" r="F192"/>
      <c s="2" r="G192">
        <v>178.0</v>
      </c>
      <c s="2" r="H192">
        <v>177.0</v>
      </c>
      <c s="2" r="I192"/>
      <c s="2" r="J192">
        <v>165.0</v>
      </c>
      <c s="2" r="K192"/>
      <c s="2" r="L192"/>
      <c t="str" s="2" r="M192">
        <f>AVERAGE(F192:K192)</f>
        <v>173.3333333</v>
      </c>
    </row>
    <row customHeight="1" r="193" ht="15.0">
      <c s="2" r="A193">
        <v>188.0</v>
      </c>
      <c t="s" s="2" r="B193">
        <v>3515</v>
      </c>
      <c t="s" s="2" r="C193">
        <v>3516</v>
      </c>
      <c t="s" s="2" r="D193">
        <v>3517</v>
      </c>
      <c s="2" r="E193">
        <v>11.0</v>
      </c>
      <c s="2" r="F193">
        <v>143.0</v>
      </c>
      <c s="2" r="G193"/>
      <c s="2" r="H193"/>
      <c s="2" r="I193"/>
      <c s="2" r="J193"/>
      <c s="2" r="K193">
        <v>180.0</v>
      </c>
      <c s="2" r="L193"/>
      <c t="str" s="2" r="M193">
        <f>AVERAGE(F193:K193)</f>
        <v>161.5</v>
      </c>
    </row>
    <row customHeight="1" r="194" ht="15.0">
      <c s="2" r="A194">
        <v>189.0</v>
      </c>
      <c t="s" s="2" r="B194">
        <v>3518</v>
      </c>
      <c t="s" s="2" r="C194">
        <v>3519</v>
      </c>
      <c t="s" s="2" r="D194">
        <v>3520</v>
      </c>
      <c s="2" r="E194">
        <v>4.0</v>
      </c>
      <c s="2" r="F194">
        <v>167.0</v>
      </c>
      <c s="2" r="G194"/>
      <c s="2" r="H194">
        <v>209.0</v>
      </c>
      <c s="2" r="I194"/>
      <c s="2" r="J194">
        <v>169.0</v>
      </c>
      <c s="2" r="K194">
        <v>189.0</v>
      </c>
      <c s="2" r="L194"/>
      <c t="str" s="2" r="M194">
        <f>AVERAGE(F194:K194)</f>
        <v>183.5</v>
      </c>
    </row>
    <row customHeight="1" r="195" ht="15.0">
      <c s="2" r="A195">
        <v>190.0</v>
      </c>
      <c t="s" s="2" r="B195">
        <v>3521</v>
      </c>
      <c t="s" s="2" r="C195">
        <v>3522</v>
      </c>
      <c t="s" s="2" r="D195">
        <v>3523</v>
      </c>
      <c s="2" r="E195">
        <v>8.0</v>
      </c>
      <c s="2" r="F195">
        <v>174.0</v>
      </c>
      <c s="2" r="G195">
        <v>184.0</v>
      </c>
      <c s="2" r="H195">
        <v>174.0</v>
      </c>
      <c s="2" r="I195"/>
      <c s="2" r="J195"/>
      <c s="2" r="K195">
        <v>194.0</v>
      </c>
      <c s="2" r="L195"/>
      <c t="str" s="2" r="M195">
        <f>AVERAGE(F195:K195)</f>
        <v>181.5</v>
      </c>
    </row>
    <row customHeight="1" r="196" ht="15.0">
      <c s="2" r="A196">
        <v>191.0</v>
      </c>
      <c t="s" s="2" r="B196">
        <v>3524</v>
      </c>
      <c t="s" s="2" r="C196">
        <v>3525</v>
      </c>
      <c t="s" s="2" r="D196">
        <v>3526</v>
      </c>
      <c s="2" r="E196"/>
      <c s="2" r="F196">
        <v>124.0</v>
      </c>
      <c s="2" r="G196"/>
      <c s="2" r="H196"/>
      <c s="2" r="I196"/>
      <c s="2" r="J196"/>
      <c s="2" r="K196"/>
      <c s="2" r="L196"/>
      <c t="str" s="2" r="M196">
        <f>AVERAGE(F196:K196)</f>
        <v>124</v>
      </c>
    </row>
    <row customHeight="1" r="197" ht="15.0">
      <c s="2" r="A197">
        <v>192.0</v>
      </c>
      <c t="s" s="2" r="B197">
        <v>3527</v>
      </c>
      <c t="s" s="2" r="C197">
        <v>3528</v>
      </c>
      <c t="s" s="2" r="D197">
        <v>3529</v>
      </c>
      <c s="2" r="E197">
        <v>10.0</v>
      </c>
      <c s="2" r="F197">
        <v>178.0</v>
      </c>
      <c s="2" r="G197"/>
      <c s="2" r="H197">
        <v>197.0</v>
      </c>
      <c s="2" r="I197"/>
      <c s="2" r="J197">
        <v>181.0</v>
      </c>
      <c s="2" r="K197">
        <v>171.0</v>
      </c>
      <c s="2" r="L197"/>
      <c t="str" s="2" r="M197">
        <f>AVERAGE(F197:K197)</f>
        <v>181.75</v>
      </c>
    </row>
    <row customHeight="1" r="198" ht="15.0">
      <c s="2" r="A198">
        <v>193.0</v>
      </c>
      <c t="s" s="2" r="B198">
        <v>3530</v>
      </c>
      <c t="s" s="2" r="C198">
        <v>3531</v>
      </c>
      <c t="s" s="2" r="D198">
        <v>3532</v>
      </c>
      <c s="2" r="E198">
        <v>11.0</v>
      </c>
      <c s="2" r="F198">
        <v>135.0</v>
      </c>
      <c s="2" r="G198"/>
      <c s="2" r="H198"/>
      <c s="2" r="I198"/>
      <c s="2" r="J198"/>
      <c s="2" r="K198">
        <v>191.0</v>
      </c>
      <c s="2" r="L198"/>
      <c t="str" s="2" r="M198">
        <f>AVERAGE(F198:K198)</f>
        <v>163</v>
      </c>
    </row>
    <row customHeight="1" r="199" ht="15.0">
      <c s="2" r="A199">
        <v>194.0</v>
      </c>
      <c t="s" s="2" r="B199">
        <v>3533</v>
      </c>
      <c t="s" s="2" r="C199">
        <v>3534</v>
      </c>
      <c t="s" s="2" r="D199">
        <v>3535</v>
      </c>
      <c s="2" r="E199">
        <v>9.0</v>
      </c>
      <c s="2" r="F199"/>
      <c s="2" r="G199">
        <v>173.0</v>
      </c>
      <c s="2" r="H199">
        <v>173.0</v>
      </c>
      <c s="2" r="I199"/>
      <c s="2" r="J199"/>
      <c s="2" r="K199">
        <v>181.0</v>
      </c>
      <c s="2" r="L199"/>
      <c t="str" s="2" r="M199">
        <f>AVERAGE(F199:K199)</f>
        <v>175.6666667</v>
      </c>
    </row>
    <row customHeight="1" r="200" ht="15.0">
      <c s="2" r="A200">
        <v>195.0</v>
      </c>
      <c t="s" s="2" r="B200">
        <v>3536</v>
      </c>
      <c t="s" s="2" r="C200">
        <v>3537</v>
      </c>
      <c t="s" s="2" r="D200">
        <v>3538</v>
      </c>
      <c s="2" r="E200">
        <v>4.0</v>
      </c>
      <c s="2" r="F200">
        <v>132.0</v>
      </c>
      <c s="2" r="G200"/>
      <c s="2" r="H200"/>
      <c s="2" r="I200"/>
      <c s="2" r="J200"/>
      <c s="2" r="K200">
        <v>195.0</v>
      </c>
      <c s="2" r="L200"/>
      <c t="str" s="2" r="M200">
        <f>AVERAGE(F200:K200)</f>
        <v>163.5</v>
      </c>
    </row>
    <row customHeight="1" r="201" ht="15.0">
      <c s="2" r="A201">
        <v>196.0</v>
      </c>
      <c t="s" s="2" r="B201">
        <v>3539</v>
      </c>
      <c t="s" s="2" r="C201">
        <v>3540</v>
      </c>
      <c t="s" s="2" r="D201">
        <v>3541</v>
      </c>
      <c s="2" r="E201">
        <v>9.0</v>
      </c>
      <c s="2" r="F201"/>
      <c s="2" r="G201">
        <v>191.0</v>
      </c>
      <c s="2" r="H201">
        <v>206.0</v>
      </c>
      <c s="2" r="I201"/>
      <c s="2" r="J201">
        <v>193.0</v>
      </c>
      <c s="2" r="K201">
        <v>147.0</v>
      </c>
      <c s="2" r="L201"/>
      <c t="str" s="2" r="M201">
        <f>AVERAGE(F201:K201)</f>
        <v>184.25</v>
      </c>
    </row>
    <row customHeight="1" r="202" ht="15.0">
      <c s="2" r="A202">
        <v>197.0</v>
      </c>
      <c t="s" s="2" r="B202">
        <v>3542</v>
      </c>
      <c t="s" s="2" r="C202">
        <v>3543</v>
      </c>
      <c t="s" s="2" r="D202">
        <v>3544</v>
      </c>
      <c s="2" r="E202">
        <v>9.0</v>
      </c>
      <c s="2" r="F202">
        <v>131.0</v>
      </c>
      <c s="2" r="G202"/>
      <c s="2" r="H202"/>
      <c s="2" r="I202"/>
      <c s="2" r="J202"/>
      <c s="2" r="K202">
        <v>200.0</v>
      </c>
      <c s="2" r="L202"/>
      <c t="str" s="2" r="M202">
        <f>AVERAGE(F202:K202)</f>
        <v>165.5</v>
      </c>
    </row>
    <row customHeight="1" r="203" ht="15.0">
      <c s="2" r="A203">
        <v>198.0</v>
      </c>
      <c t="s" s="2" r="B203">
        <v>3545</v>
      </c>
      <c t="s" s="2" r="C203">
        <v>3546</v>
      </c>
      <c t="s" s="2" r="D203">
        <v>3547</v>
      </c>
      <c s="2" r="E203">
        <v>10.0</v>
      </c>
      <c s="2" r="F203"/>
      <c s="2" r="G203"/>
      <c s="2" r="H203">
        <v>178.0</v>
      </c>
      <c s="2" r="I203"/>
      <c s="2" r="J203">
        <v>153.0</v>
      </c>
      <c s="2" r="K203"/>
      <c s="2" r="L203"/>
      <c t="str" s="2" r="M203">
        <f>AVERAGE(F203:K203)</f>
        <v>165.5</v>
      </c>
    </row>
    <row customHeight="1" r="204" ht="15.0">
      <c s="2" r="A204">
        <v>199.0</v>
      </c>
      <c t="s" s="2" r="B204">
        <v>3548</v>
      </c>
      <c t="s" s="2" r="C204">
        <v>3549</v>
      </c>
      <c t="s" s="2" r="D204">
        <v>3550</v>
      </c>
      <c s="2" r="E204"/>
      <c s="2" r="F204">
        <v>133.0</v>
      </c>
      <c s="2" r="G204"/>
      <c s="2" r="H204"/>
      <c s="2" r="I204"/>
      <c s="2" r="J204"/>
      <c s="2" r="K204"/>
      <c s="2" r="L204"/>
      <c t="str" s="2" r="M204">
        <f>AVERAGE(F204:K204)</f>
        <v>133</v>
      </c>
    </row>
    <row customHeight="1" r="205" ht="15.0">
      <c s="2" r="A205">
        <v>200.0</v>
      </c>
      <c t="s" s="2" r="B205">
        <v>3551</v>
      </c>
      <c t="s" s="2" r="C205">
        <v>3552</v>
      </c>
      <c t="s" s="2" r="D205">
        <v>3553</v>
      </c>
      <c s="2" r="E205">
        <v>12.0</v>
      </c>
      <c s="2" r="F205"/>
      <c s="2" r="G205">
        <v>176.0</v>
      </c>
      <c s="2" r="H205">
        <v>207.0</v>
      </c>
      <c s="2" r="I205"/>
      <c s="2" r="J205">
        <v>159.0</v>
      </c>
      <c s="2" r="K205"/>
      <c s="2" r="L205"/>
      <c t="str" s="2" r="M205">
        <f>AVERAGE(F205:K205)</f>
        <v>180.6666667</v>
      </c>
    </row>
    <row customHeight="1" r="206" ht="15.0">
      <c s="2" r="A206">
        <v>201.0</v>
      </c>
      <c t="s" s="2" r="B206">
        <v>3554</v>
      </c>
      <c t="s" s="2" r="C206">
        <v>3555</v>
      </c>
      <c t="s" s="2" r="D206">
        <v>3556</v>
      </c>
      <c s="2" r="E206">
        <v>11.0</v>
      </c>
      <c s="2" r="F206"/>
      <c s="2" r="G206">
        <v>186.0</v>
      </c>
      <c s="2" r="H206">
        <v>190.0</v>
      </c>
      <c s="2" r="I206"/>
      <c s="2" r="J206">
        <v>163.0</v>
      </c>
      <c s="2" r="K206"/>
      <c s="2" r="L206"/>
      <c t="str" s="2" r="M206">
        <f>AVERAGE(F206:K206)</f>
        <v>179.6666667</v>
      </c>
    </row>
    <row customHeight="1" r="207" ht="15.0">
      <c s="2" r="A207">
        <v>202.0</v>
      </c>
      <c t="s" s="2" r="B207">
        <v>3557</v>
      </c>
      <c t="s" s="2" r="C207">
        <v>3558</v>
      </c>
      <c t="s" s="2" r="D207">
        <v>3559</v>
      </c>
      <c s="2" r="E207">
        <v>8.0</v>
      </c>
      <c s="2" r="F207">
        <v>153.0</v>
      </c>
      <c s="2" r="G207"/>
      <c s="2" r="H207"/>
      <c s="2" r="I207"/>
      <c s="2" r="J207"/>
      <c s="2" r="K207">
        <v>187.0</v>
      </c>
      <c s="2" r="L207"/>
      <c t="str" s="2" r="M207">
        <f>AVERAGE(F207:K207)</f>
        <v>170</v>
      </c>
    </row>
    <row customHeight="1" r="208" ht="15.0">
      <c s="2" r="A208">
        <v>203.0</v>
      </c>
      <c t="s" s="2" r="B208">
        <v>3560</v>
      </c>
      <c t="s" s="2" r="C208">
        <v>3561</v>
      </c>
      <c t="s" s="2" r="D208">
        <v>3562</v>
      </c>
      <c s="2" r="E208">
        <v>10.0</v>
      </c>
      <c s="2" r="F208"/>
      <c s="2" r="G208"/>
      <c s="2" r="H208">
        <v>183.0</v>
      </c>
      <c s="2" r="I208"/>
      <c s="2" r="J208">
        <v>158.0</v>
      </c>
      <c s="2" r="K208"/>
      <c s="2" r="L208"/>
      <c t="str" s="2" r="M208">
        <f>AVERAGE(F208:K208)</f>
        <v>170.5</v>
      </c>
    </row>
    <row customHeight="1" r="209" ht="15.0">
      <c s="2" r="A209">
        <v>204.0</v>
      </c>
      <c t="s" s="2" r="B209">
        <v>3563</v>
      </c>
      <c t="s" s="2" r="C209">
        <v>3564</v>
      </c>
      <c t="s" s="2" r="D209">
        <v>3565</v>
      </c>
      <c s="2" r="E209">
        <v>6.0</v>
      </c>
      <c s="2" r="F209">
        <v>191.0</v>
      </c>
      <c s="2" r="G209">
        <v>197.0</v>
      </c>
      <c s="2" r="H209">
        <v>188.0</v>
      </c>
      <c s="2" r="I209"/>
      <c s="2" r="J209">
        <v>197.0</v>
      </c>
      <c s="2" r="K209">
        <v>174.0</v>
      </c>
      <c s="2" r="L209"/>
      <c t="str" s="2" r="M209">
        <f>AVERAGE(F209:K209)</f>
        <v>189.4</v>
      </c>
    </row>
    <row customHeight="1" r="210" ht="15.0">
      <c s="2" r="A210">
        <v>205.0</v>
      </c>
      <c t="s" s="2" r="B210">
        <v>3566</v>
      </c>
      <c t="s" s="2" r="C210">
        <v>3567</v>
      </c>
      <c t="s" s="2" r="D210">
        <v>3568</v>
      </c>
      <c s="2" r="E210">
        <v>7.0</v>
      </c>
      <c s="2" r="F210">
        <v>149.0</v>
      </c>
      <c s="2" r="G210"/>
      <c s="2" r="H210"/>
      <c s="2" r="I210"/>
      <c s="2" r="J210"/>
      <c s="2" r="K210">
        <v>196.0</v>
      </c>
      <c s="2" r="L210"/>
      <c t="str" s="2" r="M210">
        <f>AVERAGE(F210:K210)</f>
        <v>172.5</v>
      </c>
    </row>
    <row customHeight="1" r="211" ht="15.0">
      <c s="2" r="A211">
        <v>206.0</v>
      </c>
      <c t="s" s="2" r="B211">
        <v>3569</v>
      </c>
      <c t="s" s="2" r="C211">
        <v>3570</v>
      </c>
      <c t="s" s="2" r="D211">
        <v>3571</v>
      </c>
      <c s="2" r="E211">
        <v>9.0</v>
      </c>
      <c s="2" r="F211"/>
      <c s="2" r="G211">
        <v>179.0</v>
      </c>
      <c s="2" r="H211">
        <v>204.0</v>
      </c>
      <c s="2" r="I211"/>
      <c s="2" r="J211">
        <v>167.0</v>
      </c>
      <c s="2" r="K211"/>
      <c s="2" r="L211"/>
      <c t="str" s="2" r="M211">
        <f>AVERAGE(F211:K211)</f>
        <v>183.3333333</v>
      </c>
    </row>
    <row customHeight="1" r="212" ht="15.0">
      <c s="2" r="A212">
        <v>207.0</v>
      </c>
      <c t="s" s="2" r="B212">
        <v>3572</v>
      </c>
      <c t="s" s="2" r="C212">
        <v>3573</v>
      </c>
      <c t="s" s="2" r="D212">
        <v>3574</v>
      </c>
      <c s="2" r="E212">
        <v>11.0</v>
      </c>
      <c s="2" r="F212">
        <v>147.0</v>
      </c>
      <c s="2" r="G212"/>
      <c s="2" r="H212"/>
      <c s="2" r="I212"/>
      <c s="2" r="J212"/>
      <c s="2" r="K212"/>
      <c s="2" r="L212"/>
      <c t="str" s="2" r="M212">
        <f>AVERAGE(F212:K212)</f>
        <v>147</v>
      </c>
    </row>
    <row customHeight="1" r="213" ht="15.0">
      <c s="2" r="A213">
        <v>208.0</v>
      </c>
      <c t="s" s="2" r="B213">
        <v>3575</v>
      </c>
      <c t="s" s="2" r="C213">
        <v>3576</v>
      </c>
      <c t="s" s="2" r="D213">
        <v>3577</v>
      </c>
      <c s="2" r="E213">
        <v>7.0</v>
      </c>
      <c s="2" r="F213">
        <v>169.0</v>
      </c>
      <c s="2" r="G213"/>
      <c s="2" r="H213">
        <v>222.0</v>
      </c>
      <c s="2" r="I213"/>
      <c s="2" r="J213"/>
      <c s="2" r="K213">
        <v>182.0</v>
      </c>
      <c s="2" r="L213"/>
      <c t="str" s="2" r="M213">
        <f>AVERAGE(F213:K213)</f>
        <v>191</v>
      </c>
    </row>
    <row customHeight="1" r="214" ht="15.0">
      <c s="2" r="A214">
        <v>209.0</v>
      </c>
      <c t="s" s="2" r="B214">
        <v>3578</v>
      </c>
      <c t="s" s="2" r="C214">
        <v>3579</v>
      </c>
      <c t="s" s="2" r="D214">
        <v>3580</v>
      </c>
      <c s="2" r="E214">
        <v>8.0</v>
      </c>
      <c s="2" r="F214">
        <v>165.0</v>
      </c>
      <c s="2" r="G214">
        <v>187.0</v>
      </c>
      <c s="2" r="H214"/>
      <c s="2" r="I214"/>
      <c s="2" r="J214"/>
      <c s="2" r="K214"/>
      <c s="2" r="L214"/>
      <c t="str" s="2" r="M214">
        <f>AVERAGE(F214:K214)</f>
        <v>176</v>
      </c>
    </row>
    <row customHeight="1" r="215" ht="15.0">
      <c s="2" r="A215">
        <v>210.0</v>
      </c>
      <c t="s" s="2" r="B215">
        <v>3581</v>
      </c>
      <c t="s" s="2" r="C215">
        <v>3582</v>
      </c>
      <c t="s" s="2" r="D215">
        <v>3583</v>
      </c>
      <c s="2" r="E215">
        <v>9.0</v>
      </c>
      <c s="2" r="F215">
        <v>183.0</v>
      </c>
      <c s="2" r="G215"/>
      <c s="2" r="H215">
        <v>170.0</v>
      </c>
      <c s="2" r="I215"/>
      <c s="2" r="J215"/>
      <c s="2" r="K215"/>
      <c s="2" r="L215"/>
      <c t="str" s="2" r="M215">
        <f>AVERAGE(F215:K215)</f>
        <v>176.5</v>
      </c>
    </row>
    <row customHeight="1" r="216" ht="15.0">
      <c s="2" r="A216">
        <v>211.0</v>
      </c>
      <c t="s" s="2" r="B216">
        <v>3584</v>
      </c>
      <c t="s" s="2" r="C216">
        <v>3585</v>
      </c>
      <c t="s" s="2" r="D216">
        <v>3586</v>
      </c>
      <c s="2" r="E216">
        <v>10.0</v>
      </c>
      <c s="2" r="F216"/>
      <c s="2" r="G216"/>
      <c s="2" r="H216">
        <v>192.0</v>
      </c>
      <c s="2" r="I216"/>
      <c s="2" r="J216">
        <v>168.0</v>
      </c>
      <c s="2" r="K216">
        <v>198.0</v>
      </c>
      <c s="2" r="L216"/>
      <c t="str" s="2" r="M216">
        <f>AVERAGE(F216:K216)</f>
        <v>186</v>
      </c>
    </row>
    <row customHeight="1" r="217" ht="15.0">
      <c s="2" r="A217">
        <v>212.0</v>
      </c>
      <c t="s" s="2" r="B217">
        <v>3587</v>
      </c>
      <c t="s" s="2" r="C217">
        <v>3588</v>
      </c>
      <c t="s" s="2" r="D217">
        <v>3589</v>
      </c>
      <c s="2" r="E217">
        <v>10.0</v>
      </c>
      <c s="2" r="F217"/>
      <c s="2" r="G217">
        <v>157.0</v>
      </c>
      <c s="2" r="H217">
        <v>225.0</v>
      </c>
      <c s="2" r="I217"/>
      <c s="2" r="J217"/>
      <c s="2" r="K217"/>
      <c s="2" r="L217"/>
      <c t="str" s="2" r="M217">
        <f>AVERAGE(F217:K217)</f>
        <v>191</v>
      </c>
    </row>
    <row customHeight="1" r="218" ht="15.0">
      <c s="2" r="A218">
        <v>213.0</v>
      </c>
      <c t="s" s="2" r="B218">
        <v>3590</v>
      </c>
      <c t="s" s="2" r="C218">
        <v>3591</v>
      </c>
      <c t="s" s="2" r="D218">
        <v>3592</v>
      </c>
      <c s="2" r="E218">
        <v>4.0</v>
      </c>
      <c s="2" r="F218"/>
      <c s="2" r="G218"/>
      <c s="2" r="H218">
        <v>199.0</v>
      </c>
      <c s="2" r="I218"/>
      <c s="2" r="J218">
        <v>160.0</v>
      </c>
      <c s="2" r="K218"/>
      <c s="2" r="L218"/>
      <c t="str" s="2" r="M218">
        <f>AVERAGE(F218:K218)</f>
        <v>179.5</v>
      </c>
    </row>
    <row customHeight="1" r="219" ht="15.0">
      <c s="2" r="A219">
        <v>214.0</v>
      </c>
      <c t="s" s="2" r="B219">
        <v>3593</v>
      </c>
      <c t="s" s="2" r="C219">
        <v>3594</v>
      </c>
      <c t="s" s="2" r="D219">
        <v>3595</v>
      </c>
      <c s="2" r="E219"/>
      <c s="2" r="F219">
        <v>159.0</v>
      </c>
      <c s="2" r="G219"/>
      <c s="2" r="H219"/>
      <c s="2" r="I219"/>
      <c s="2" r="J219"/>
      <c s="2" r="K219"/>
      <c s="2" r="L219"/>
      <c t="str" s="2" r="M219">
        <f>AVERAGE(F219:K219)</f>
        <v>159</v>
      </c>
    </row>
    <row customHeight="1" r="220" ht="15.0">
      <c s="2" r="A220">
        <v>215.0</v>
      </c>
      <c t="s" s="2" r="B220">
        <v>3596</v>
      </c>
      <c t="s" s="2" r="C220">
        <v>3597</v>
      </c>
      <c t="s" s="2" r="D220">
        <v>3598</v>
      </c>
      <c s="2" r="E220">
        <v>10.0</v>
      </c>
      <c s="2" r="F220"/>
      <c s="2" r="G220">
        <v>163.0</v>
      </c>
      <c s="2" r="H220">
        <v>198.0</v>
      </c>
      <c s="2" r="I220"/>
      <c s="2" r="J220"/>
      <c s="2" r="K220"/>
      <c s="2" r="L220"/>
      <c t="str" s="2" r="M220">
        <f>AVERAGE(F220:K220)</f>
        <v>180.5</v>
      </c>
    </row>
    <row customHeight="1" r="221" ht="15.0">
      <c s="2" r="A221">
        <v>216.0</v>
      </c>
      <c t="s" s="2" r="B221">
        <v>3599</v>
      </c>
      <c t="s" s="2" r="C221">
        <v>3600</v>
      </c>
      <c t="s" s="2" r="D221">
        <v>3601</v>
      </c>
      <c s="2" r="E221">
        <v>9.0</v>
      </c>
      <c s="2" r="F221"/>
      <c s="2" r="G221">
        <v>194.0</v>
      </c>
      <c s="2" r="H221">
        <v>167.0</v>
      </c>
      <c s="2" r="I221"/>
      <c s="2" r="J221"/>
      <c s="2" r="K221"/>
      <c s="2" r="L221"/>
      <c t="str" s="2" r="M221">
        <f>AVERAGE(F221:K221)</f>
        <v>180.5</v>
      </c>
    </row>
    <row customHeight="1" r="222" ht="15.0">
      <c s="2" r="A222">
        <v>217.0</v>
      </c>
      <c t="s" s="2" r="B222">
        <v>3602</v>
      </c>
      <c t="s" s="2" r="C222">
        <v>3603</v>
      </c>
      <c t="s" s="2" r="D222">
        <v>3604</v>
      </c>
      <c s="2" r="E222">
        <v>11.0</v>
      </c>
      <c s="2" r="F222"/>
      <c s="2" r="G222"/>
      <c s="2" r="H222">
        <v>219.0</v>
      </c>
      <c s="2" r="I222"/>
      <c s="2" r="J222">
        <v>164.0</v>
      </c>
      <c s="2" r="K222"/>
      <c s="2" r="L222"/>
      <c t="str" s="2" r="M222">
        <f>AVERAGE(F222:K222)</f>
        <v>191.5</v>
      </c>
    </row>
    <row customHeight="1" r="223" ht="15.0">
      <c s="2" r="A223">
        <v>218.0</v>
      </c>
      <c t="s" s="2" r="B223">
        <v>3605</v>
      </c>
      <c t="s" s="2" r="C223">
        <v>3606</v>
      </c>
      <c t="s" s="2" r="D223">
        <v>3607</v>
      </c>
      <c s="2" r="E223">
        <v>4.0</v>
      </c>
      <c s="2" r="F223"/>
      <c s="2" r="G223"/>
      <c s="2" r="H223">
        <v>165.0</v>
      </c>
      <c s="2" r="I223"/>
      <c s="2" r="J223"/>
      <c s="2" r="K223"/>
      <c s="2" r="L223"/>
      <c t="str" s="2" r="M223">
        <f>AVERAGE(F223:K223)</f>
        <v>165</v>
      </c>
    </row>
    <row customHeight="1" r="224" ht="15.0">
      <c s="2" r="A224">
        <v>219.0</v>
      </c>
      <c t="s" s="2" r="B224">
        <v>3608</v>
      </c>
      <c t="s" s="2" r="C224">
        <v>3609</v>
      </c>
      <c t="s" s="2" r="D224">
        <v>3610</v>
      </c>
      <c s="2" r="E224">
        <v>10.0</v>
      </c>
      <c s="2" r="F224"/>
      <c s="2" r="G224"/>
      <c s="2" r="H224">
        <v>187.0</v>
      </c>
      <c s="2" r="I224"/>
      <c s="2" r="J224"/>
      <c s="2" r="K224">
        <v>179.0</v>
      </c>
      <c s="2" r="L224"/>
      <c t="str" s="2" r="M224">
        <f>AVERAGE(F224:K224)</f>
        <v>183</v>
      </c>
    </row>
    <row customHeight="1" r="225" ht="15.0">
      <c s="2" r="A225">
        <v>220.0</v>
      </c>
      <c t="s" s="2" r="B225">
        <v>3611</v>
      </c>
      <c t="s" s="2" r="C225">
        <v>3612</v>
      </c>
      <c t="s" s="2" r="D225">
        <v>3613</v>
      </c>
      <c s="2" r="E225">
        <v>12.0</v>
      </c>
      <c s="2" r="F225">
        <v>170.0</v>
      </c>
      <c s="2" r="G225"/>
      <c s="2" r="H225">
        <v>220.0</v>
      </c>
      <c s="2" r="I225"/>
      <c s="2" r="J225"/>
      <c s="2" r="K225"/>
      <c s="2" r="L225"/>
      <c t="str" s="2" r="M225">
        <f>AVERAGE(F225:K225)</f>
        <v>195</v>
      </c>
    </row>
    <row customHeight="1" r="226" ht="15.0">
      <c s="2" r="A226">
        <v>221.0</v>
      </c>
      <c t="s" s="2" r="B226">
        <v>3614</v>
      </c>
      <c t="s" s="2" r="C226">
        <v>3615</v>
      </c>
      <c t="s" s="2" r="D226">
        <v>3616</v>
      </c>
      <c s="2" r="E226">
        <v>6.0</v>
      </c>
      <c s="2" r="F226"/>
      <c s="2" r="G226"/>
      <c s="2" r="H226"/>
      <c s="2" r="I226"/>
      <c s="2" r="J226">
        <v>170.0</v>
      </c>
      <c s="2" r="K226"/>
      <c s="2" r="L226"/>
      <c t="str" s="2" r="M226">
        <f>AVERAGE(F226:K226)</f>
        <v>170</v>
      </c>
    </row>
    <row customHeight="1" r="227" ht="15.0">
      <c s="2" r="A227">
        <v>222.0</v>
      </c>
      <c t="s" s="2" r="B227">
        <v>3617</v>
      </c>
      <c t="s" s="2" r="C227">
        <v>3618</v>
      </c>
      <c t="s" s="2" r="D227">
        <v>3619</v>
      </c>
      <c s="2" r="E227">
        <v>5.0</v>
      </c>
      <c s="2" r="F227">
        <v>171.0</v>
      </c>
      <c s="2" r="G227"/>
      <c s="2" r="H227">
        <v>231.0</v>
      </c>
      <c s="2" r="I227"/>
      <c s="2" r="J227"/>
      <c s="2" r="K227"/>
      <c s="2" r="L227"/>
      <c t="str" s="2" r="M227">
        <f>AVERAGE(F227:K227)</f>
        <v>201</v>
      </c>
    </row>
    <row customHeight="1" r="228" ht="15.0">
      <c s="2" r="A228">
        <v>223.0</v>
      </c>
      <c t="s" s="2" r="B228">
        <v>3620</v>
      </c>
      <c t="s" s="2" r="C228">
        <v>3621</v>
      </c>
      <c t="s" s="2" r="D228">
        <v>3622</v>
      </c>
      <c s="2" r="E228">
        <v>9.0</v>
      </c>
      <c s="2" r="F228">
        <v>175.0</v>
      </c>
      <c s="2" r="G228"/>
      <c s="2" r="H228">
        <v>232.0</v>
      </c>
      <c s="2" r="I228"/>
      <c s="2" r="J228"/>
      <c s="2" r="K228"/>
      <c s="2" r="L228"/>
      <c t="str" s="2" r="M228">
        <f>AVERAGE(F228:K228)</f>
        <v>203.5</v>
      </c>
    </row>
    <row customHeight="1" r="229" ht="15.0">
      <c s="2" r="A229">
        <v>224.0</v>
      </c>
      <c t="s" s="2" r="B229">
        <v>3623</v>
      </c>
      <c t="s" s="2" r="C229">
        <v>3624</v>
      </c>
      <c t="s" s="2" r="D229">
        <v>3625</v>
      </c>
      <c s="2" r="E229">
        <v>10.0</v>
      </c>
      <c s="2" r="F229"/>
      <c s="2" r="G229"/>
      <c s="2" r="H229"/>
      <c s="2" r="I229"/>
      <c s="2" r="J229"/>
      <c s="2" r="K229">
        <v>175.0</v>
      </c>
      <c s="2" r="L229"/>
      <c t="str" s="2" r="M229">
        <f>AVERAGE(F229:K229)</f>
        <v>175</v>
      </c>
    </row>
    <row customHeight="1" r="230" ht="15.0">
      <c s="2" r="A230">
        <v>225.0</v>
      </c>
      <c t="s" s="2" r="B230">
        <v>3626</v>
      </c>
      <c t="s" s="2" r="C230">
        <v>3627</v>
      </c>
      <c t="s" s="2" r="D230">
        <v>3628</v>
      </c>
      <c s="2" r="E230">
        <v>10.0</v>
      </c>
      <c s="2" r="F230"/>
      <c s="2" r="G230"/>
      <c s="2" r="H230"/>
      <c s="2" r="I230"/>
      <c s="2" r="J230">
        <v>175.0</v>
      </c>
      <c s="2" r="K230"/>
      <c s="2" r="L230"/>
      <c t="str" s="2" r="M230">
        <f>AVERAGE(F230:K230)</f>
        <v>175</v>
      </c>
    </row>
    <row customHeight="1" r="231" ht="15.0">
      <c s="2" r="A231">
        <v>226.0</v>
      </c>
      <c t="s" s="2" r="B231">
        <v>3629</v>
      </c>
      <c t="s" s="2" r="C231">
        <v>3630</v>
      </c>
      <c t="s" s="2" r="D231">
        <v>3631</v>
      </c>
      <c s="2" r="E231"/>
      <c s="2" r="F231">
        <v>176.0</v>
      </c>
      <c s="2" r="G231"/>
      <c s="2" r="H231"/>
      <c s="2" r="I231"/>
      <c s="2" r="J231"/>
      <c s="2" r="K231"/>
      <c s="2" r="L231"/>
      <c t="str" s="2" r="M231">
        <f>AVERAGE(F231:K231)</f>
        <v>176</v>
      </c>
    </row>
    <row customHeight="1" r="232" ht="15.0">
      <c s="2" r="A232">
        <v>227.0</v>
      </c>
      <c t="s" s="2" r="B232">
        <v>3632</v>
      </c>
      <c t="s" s="2" r="C232">
        <v>3633</v>
      </c>
      <c t="s" s="2" r="D232">
        <v>3634</v>
      </c>
      <c s="2" r="E232">
        <v>10.0</v>
      </c>
      <c s="2" r="F232"/>
      <c s="2" r="G232">
        <v>193.0</v>
      </c>
      <c s="2" r="H232">
        <v>200.0</v>
      </c>
      <c s="2" r="I232"/>
      <c s="2" r="J232">
        <v>185.0</v>
      </c>
      <c s="2" r="K232"/>
      <c s="2" r="L232"/>
      <c t="str" s="2" r="M232">
        <f>AVERAGE(F232:K232)</f>
        <v>192.6666667</v>
      </c>
    </row>
    <row customHeight="1" r="233" ht="15.0">
      <c s="2" r="A233">
        <v>228.0</v>
      </c>
      <c t="s" s="2" r="B233">
        <v>3635</v>
      </c>
      <c t="s" s="2" r="C233">
        <v>3636</v>
      </c>
      <c t="s" s="2" r="D233">
        <v>3637</v>
      </c>
      <c s="2" r="E233">
        <v>4.0</v>
      </c>
      <c s="2" r="F233">
        <v>196.0</v>
      </c>
      <c s="2" r="G233"/>
      <c s="2" r="H233">
        <v>203.0</v>
      </c>
      <c s="2" r="I233"/>
      <c s="2" r="J233"/>
      <c s="2" r="K233">
        <v>184.0</v>
      </c>
      <c s="2" r="L233"/>
      <c t="str" s="2" r="M233">
        <f>AVERAGE(F233:K233)</f>
        <v>194.3333333</v>
      </c>
    </row>
    <row customHeight="1" r="234" ht="15.0">
      <c s="2" r="A234">
        <v>229.0</v>
      </c>
      <c t="s" s="2" r="B234">
        <v>3638</v>
      </c>
      <c t="s" s="2" r="C234">
        <v>3639</v>
      </c>
      <c t="s" s="2" r="D234">
        <v>3640</v>
      </c>
      <c s="2" r="E234">
        <v>6.0</v>
      </c>
      <c s="2" r="F234">
        <v>184.0</v>
      </c>
      <c s="2" r="G234"/>
      <c s="2" r="H234">
        <v>227.0</v>
      </c>
      <c s="2" r="I234"/>
      <c s="2" r="J234"/>
      <c s="2" r="K234">
        <v>199.0</v>
      </c>
      <c s="2" r="L234"/>
      <c t="str" s="2" r="M234">
        <f>AVERAGE(F234:K234)</f>
        <v>203.3333333</v>
      </c>
    </row>
    <row customHeight="1" r="235" ht="15.0">
      <c s="2" r="A235">
        <v>230.0</v>
      </c>
      <c t="s" s="2" r="B235">
        <v>3641</v>
      </c>
      <c t="s" s="2" r="C235">
        <v>3642</v>
      </c>
      <c t="s" s="2" r="D235">
        <v>3643</v>
      </c>
      <c s="2" r="E235">
        <v>11.0</v>
      </c>
      <c s="2" r="F235"/>
      <c s="2" r="G235"/>
      <c s="2" r="H235">
        <v>210.0</v>
      </c>
      <c s="2" r="I235"/>
      <c s="2" r="J235"/>
      <c s="2" r="K235">
        <v>183.0</v>
      </c>
      <c s="2" r="L235"/>
      <c t="str" s="2" r="M235">
        <f>AVERAGE(F235:K235)</f>
        <v>196.5</v>
      </c>
    </row>
    <row customHeight="1" r="236" ht="15.0">
      <c s="2" r="A236">
        <v>231.0</v>
      </c>
      <c t="s" s="2" r="B236">
        <v>3644</v>
      </c>
      <c t="s" s="2" r="C236">
        <v>3645</v>
      </c>
      <c t="s" s="2" r="D236">
        <v>3646</v>
      </c>
      <c s="2" r="E236">
        <v>7.0</v>
      </c>
      <c s="2" r="F236"/>
      <c s="2" r="G236">
        <v>199.0</v>
      </c>
      <c s="2" r="H236">
        <v>215.0</v>
      </c>
      <c s="2" r="I236"/>
      <c s="2" r="J236"/>
      <c s="2" r="K236">
        <v>186.0</v>
      </c>
      <c s="2" r="L236"/>
      <c t="str" s="2" r="M236">
        <f>AVERAGE(F236:K236)</f>
        <v>200</v>
      </c>
    </row>
    <row customHeight="1" r="237" ht="15.0">
      <c s="2" r="A237">
        <v>232.0</v>
      </c>
      <c t="s" s="2" r="B237">
        <v>3647</v>
      </c>
      <c t="s" s="2" r="C237">
        <v>3648</v>
      </c>
      <c t="s" s="2" r="D237">
        <v>3649</v>
      </c>
      <c s="2" r="E237">
        <v>10.0</v>
      </c>
      <c s="2" r="F237"/>
      <c s="2" r="G237"/>
      <c s="2" r="H237">
        <v>212.0</v>
      </c>
      <c s="2" r="I237"/>
      <c s="2" r="J237"/>
      <c s="2" r="K237">
        <v>185.0</v>
      </c>
      <c s="2" r="L237"/>
      <c t="str" s="2" r="M237">
        <f>AVERAGE(F237:K237)</f>
        <v>198.5</v>
      </c>
    </row>
    <row customHeight="1" r="238" ht="15.0">
      <c s="2" r="A238">
        <v>233.0</v>
      </c>
      <c t="s" s="2" r="B238">
        <v>3650</v>
      </c>
      <c t="s" s="2" r="C238">
        <v>3651</v>
      </c>
      <c t="s" s="2" r="D238">
        <v>3652</v>
      </c>
      <c s="2" r="E238">
        <v>4.0</v>
      </c>
      <c s="2" r="F238"/>
      <c s="2" r="G238">
        <v>185.0</v>
      </c>
      <c s="2" r="H238"/>
      <c s="2" r="I238"/>
      <c s="2" r="J238"/>
      <c s="2" r="K238"/>
      <c s="2" r="L238"/>
      <c t="str" s="2" r="M238">
        <f>AVERAGE(F238:K238)</f>
        <v>185</v>
      </c>
    </row>
    <row customHeight="1" r="239" ht="15.0">
      <c s="2" r="A239">
        <v>234.0</v>
      </c>
      <c t="s" s="2" r="B239">
        <v>3653</v>
      </c>
      <c t="s" s="2" r="C239">
        <v>3654</v>
      </c>
      <c t="s" s="2" r="D239">
        <v>3655</v>
      </c>
      <c s="2" r="E239">
        <v>10.0</v>
      </c>
      <c s="2" r="F239"/>
      <c s="2" r="G239">
        <v>188.0</v>
      </c>
      <c s="2" r="H239">
        <v>213.0</v>
      </c>
      <c s="2" r="I239"/>
      <c s="2" r="J239"/>
      <c s="2" r="K239"/>
      <c s="2" r="L239"/>
      <c t="str" s="2" r="M239">
        <f>AVERAGE(F239:K239)</f>
        <v>200.5</v>
      </c>
    </row>
    <row customHeight="1" r="240" ht="15.0">
      <c s="2" r="A240">
        <v>235.0</v>
      </c>
      <c t="s" s="2" r="B240">
        <v>3656</v>
      </c>
      <c t="s" s="2" r="C240">
        <v>3657</v>
      </c>
      <c t="s" s="2" r="D240">
        <v>3658</v>
      </c>
      <c s="2" r="E240">
        <v>4.0</v>
      </c>
      <c s="2" r="F240">
        <v>194.0</v>
      </c>
      <c s="2" r="G240"/>
      <c s="2" r="H240">
        <v>218.0</v>
      </c>
      <c s="2" r="I240"/>
      <c s="2" r="J240">
        <v>196.0</v>
      </c>
      <c s="2" r="K240"/>
      <c s="2" r="L240"/>
      <c t="str" s="2" r="M240">
        <f>AVERAGE(F240:K240)</f>
        <v>202.6666667</v>
      </c>
    </row>
    <row customHeight="1" r="241" ht="15.0">
      <c s="2" r="A241">
        <v>236.0</v>
      </c>
      <c t="s" s="2" r="B241">
        <v>3659</v>
      </c>
      <c t="s" s="2" r="C241">
        <v>3660</v>
      </c>
      <c t="s" s="2" r="D241">
        <v>3661</v>
      </c>
      <c s="2" r="E241">
        <v>9.0</v>
      </c>
      <c s="2" r="F241"/>
      <c s="2" r="G241"/>
      <c s="2" r="H241">
        <v>194.0</v>
      </c>
      <c s="2" r="I241"/>
      <c s="2" r="J241"/>
      <c s="2" r="K241"/>
      <c s="2" r="L241"/>
      <c t="str" s="2" r="M241">
        <f>AVERAGE(F241:K241)</f>
        <v>194</v>
      </c>
    </row>
    <row customHeight="1" r="242" ht="15.0">
      <c s="2" r="A242">
        <v>237.0</v>
      </c>
      <c t="s" s="2" r="B242">
        <v>3662</v>
      </c>
      <c t="s" s="2" r="C242">
        <v>3663</v>
      </c>
      <c t="s" s="2" r="D242">
        <v>3664</v>
      </c>
      <c s="2" r="E242">
        <v>4.0</v>
      </c>
      <c s="2" r="F242"/>
      <c s="2" r="G242">
        <v>195.0</v>
      </c>
      <c s="2" r="H242">
        <v>211.0</v>
      </c>
      <c s="2" r="I242"/>
      <c s="2" r="J242"/>
      <c s="2" r="K242"/>
      <c s="2" r="L242"/>
      <c t="str" s="2" r="M242">
        <f>AVERAGE(F242:K242)</f>
        <v>203</v>
      </c>
    </row>
    <row customHeight="1" r="243" ht="15.0">
      <c s="2" r="A243">
        <v>238.0</v>
      </c>
      <c t="s" s="2" r="B243">
        <v>3665</v>
      </c>
      <c t="s" s="2" r="C243">
        <v>3666</v>
      </c>
      <c t="s" s="2" r="D243">
        <v>3667</v>
      </c>
      <c s="2" r="E243">
        <v>7.0</v>
      </c>
      <c s="2" r="F243"/>
      <c s="2" r="G243"/>
      <c s="2" r="H243">
        <v>195.0</v>
      </c>
      <c s="2" r="I243"/>
      <c s="2" r="J243"/>
      <c s="2" r="K243"/>
      <c s="2" r="L243"/>
      <c t="str" s="2" r="M243">
        <f>AVERAGE(F243:K243)</f>
        <v>195</v>
      </c>
    </row>
    <row customHeight="1" r="244" ht="15.0">
      <c s="2" r="A244">
        <v>239.0</v>
      </c>
      <c t="s" s="2" r="B244">
        <v>3668</v>
      </c>
      <c t="s" s="2" r="C244">
        <v>3669</v>
      </c>
      <c t="s" s="2" r="D244">
        <v>3670</v>
      </c>
      <c s="2" r="E244">
        <v>11.0</v>
      </c>
      <c s="2" r="F244"/>
      <c s="2" r="G244">
        <v>200.0</v>
      </c>
      <c s="2" r="H244">
        <v>230.0</v>
      </c>
      <c s="2" r="I244"/>
      <c s="2" r="J244"/>
      <c s="2" r="K244">
        <v>197.0</v>
      </c>
      <c s="2" r="L244"/>
      <c t="str" s="2" r="M244">
        <f>AVERAGE(F244:K244)</f>
        <v>209</v>
      </c>
    </row>
    <row customHeight="1" r="245" ht="15.0">
      <c s="2" r="A245">
        <v>240.0</v>
      </c>
      <c t="s" s="2" r="B245">
        <v>3671</v>
      </c>
      <c t="s" s="2" r="C245">
        <v>3672</v>
      </c>
      <c t="s" s="2" r="D245">
        <v>3673</v>
      </c>
      <c s="2" r="E245">
        <v>4.0</v>
      </c>
      <c s="2" r="F245">
        <v>199.0</v>
      </c>
      <c s="2" r="G245"/>
      <c s="2" r="H245">
        <v>201.0</v>
      </c>
      <c s="2" r="I245"/>
      <c s="2" r="J245"/>
      <c s="2" r="K245"/>
      <c s="2" r="L245"/>
      <c t="str" s="2" r="M245">
        <f>AVERAGE(F245:K245)</f>
        <v>200</v>
      </c>
    </row>
    <row customHeight="1" r="246" ht="15.0">
      <c s="2" r="A246">
        <v>241.0</v>
      </c>
      <c t="s" s="2" r="B246">
        <v>3674</v>
      </c>
      <c t="s" s="2" r="C246">
        <v>3675</v>
      </c>
      <c t="s" s="2" r="D246">
        <v>3676</v>
      </c>
      <c s="2" r="E246">
        <v>5.0</v>
      </c>
      <c s="2" r="F246"/>
      <c s="2" r="G246"/>
      <c s="2" r="H246">
        <v>202.0</v>
      </c>
      <c s="2" r="I246"/>
      <c s="2" r="J246"/>
      <c s="2" r="K246"/>
      <c s="2" r="L246"/>
      <c t="str" s="2" r="M246">
        <f>AVERAGE(F246:K246)</f>
        <v>202</v>
      </c>
    </row>
    <row customHeight="1" r="247" ht="15.0">
      <c s="2" r="A247">
        <v>242.0</v>
      </c>
      <c t="s" s="2" r="B247">
        <v>3677</v>
      </c>
      <c t="s" s="2" r="C247">
        <v>3678</v>
      </c>
      <c t="s" s="2" r="D247">
        <v>3679</v>
      </c>
      <c s="2" r="E247">
        <v>10.0</v>
      </c>
      <c s="2" r="F247"/>
      <c s="2" r="G247"/>
      <c s="2" r="H247">
        <v>216.0</v>
      </c>
      <c s="2" r="I247"/>
      <c s="2" r="J247"/>
      <c s="2" r="K247"/>
      <c s="2" r="L247"/>
      <c t="str" s="2" r="M247">
        <f>AVERAGE(F247:K247)</f>
        <v>216</v>
      </c>
    </row>
    <row customHeight="1" r="248" ht="15.0">
      <c s="2" r="A248">
        <v>243.0</v>
      </c>
      <c t="s" s="2" r="B248">
        <v>3680</v>
      </c>
      <c t="s" s="2" r="C248">
        <v>3681</v>
      </c>
      <c t="s" s="2" r="D248">
        <v>3682</v>
      </c>
      <c s="2" r="E248">
        <v>11.0</v>
      </c>
      <c s="2" r="F248"/>
      <c s="2" r="G248"/>
      <c s="2" r="H248">
        <v>221.0</v>
      </c>
      <c s="2" r="I248"/>
      <c s="2" r="J248"/>
      <c s="2" r="K248"/>
      <c s="2" r="L248"/>
      <c t="str" s="2" r="M248">
        <f>AVERAGE(F248:K248)</f>
        <v>221</v>
      </c>
    </row>
    <row customHeight="1" r="249" ht="15.0">
      <c s="2" r="A249">
        <v>244.0</v>
      </c>
      <c t="s" s="2" r="B249">
        <v>3683</v>
      </c>
      <c t="s" s="2" r="C249">
        <v>3684</v>
      </c>
      <c t="s" s="2" r="D249">
        <v>3685</v>
      </c>
      <c s="2" r="E249">
        <v>5.0</v>
      </c>
      <c s="2" r="F249"/>
      <c s="2" r="G249"/>
      <c s="2" r="H249">
        <v>223.0</v>
      </c>
      <c s="2" r="I249"/>
      <c s="2" r="J249"/>
      <c s="2" r="K249"/>
      <c s="2" r="L249"/>
      <c t="str" s="2" r="M249">
        <f>AVERAGE(F249:K249)</f>
        <v>223</v>
      </c>
    </row>
    <row customHeight="1" r="250" ht="15.0">
      <c s="2" r="A250">
        <v>245.0</v>
      </c>
      <c t="s" s="2" r="B250">
        <v>3686</v>
      </c>
      <c t="s" s="2" r="C250">
        <v>3687</v>
      </c>
      <c t="s" s="2" r="D250">
        <v>3688</v>
      </c>
      <c s="2" r="E250">
        <v>12.0</v>
      </c>
      <c s="2" r="F250"/>
      <c s="2" r="G250"/>
      <c s="2" r="H250">
        <v>224.0</v>
      </c>
      <c s="2" r="I250"/>
      <c s="2" r="J250"/>
      <c s="2" r="K250"/>
      <c s="2" r="L250"/>
      <c t="str" s="2" r="M250">
        <f>AVERAGE(F250:K250)</f>
        <v>224</v>
      </c>
    </row>
    <row customHeight="1" r="251" ht="15.0">
      <c s="2" r="A251">
        <v>246.0</v>
      </c>
      <c t="s" s="2" r="B251">
        <v>3689</v>
      </c>
      <c t="s" s="2" r="C251">
        <v>3690</v>
      </c>
      <c t="s" s="2" r="D251">
        <v>3691</v>
      </c>
      <c s="2" r="E251">
        <v>9.0</v>
      </c>
      <c s="2" r="F251"/>
      <c s="2" r="G251"/>
      <c s="2" r="H251">
        <v>226.0</v>
      </c>
      <c s="2" r="I251"/>
      <c s="2" r="J251"/>
      <c s="2" r="K251"/>
      <c s="2" r="L251"/>
      <c t="str" s="2" r="M251">
        <f>AVERAGE(F251:K251)</f>
        <v>226</v>
      </c>
    </row>
    <row customHeight="1" r="252" ht="15.0">
      <c s="2" r="A252">
        <v>247.0</v>
      </c>
      <c t="s" s="2" r="B252">
        <v>3692</v>
      </c>
      <c t="s" s="2" r="C252">
        <v>3693</v>
      </c>
      <c t="s" s="2" r="D252">
        <v>3694</v>
      </c>
      <c s="2" r="E252">
        <v>11.0</v>
      </c>
      <c s="2" r="F252"/>
      <c s="2" r="G252"/>
      <c s="2" r="H252">
        <v>228.0</v>
      </c>
      <c s="2" r="I252"/>
      <c s="2" r="J252"/>
      <c s="2" r="K252"/>
      <c s="2" r="L252"/>
      <c t="str" s="2" r="M252">
        <f>AVERAGE(F252:K252)</f>
        <v>228</v>
      </c>
    </row>
    <row customHeight="1" r="253" ht="15.0">
      <c s="2" r="A253">
        <v>248.0</v>
      </c>
      <c t="s" s="2" r="B253">
        <v>3695</v>
      </c>
      <c t="s" s="2" r="C253">
        <v>3696</v>
      </c>
      <c t="s" s="2" r="D253">
        <v>3697</v>
      </c>
      <c s="2" r="E253">
        <v>4.0</v>
      </c>
      <c s="2" r="F253"/>
      <c s="2" r="G253"/>
      <c s="2" r="H253">
        <v>229.0</v>
      </c>
      <c s="2" r="I253"/>
      <c s="2" r="J253"/>
      <c s="2" r="K253"/>
      <c s="2" r="L253"/>
      <c t="str" s="2" r="M253">
        <f>AVERAGE(F253:K253)</f>
        <v>229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8.0"/>
    <col min="2" customWidth="1" max="14" width="8.71"/>
  </cols>
  <sheetData>
    <row customHeight="1" r="1" ht="15.0">
      <c s="2" r="A1"/>
      <c t="s" s="2" r="B1">
        <v>3698</v>
      </c>
      <c t="s" s="2" r="C1">
        <v>3699</v>
      </c>
      <c t="s" s="2" r="D1">
        <v>3700</v>
      </c>
    </row>
    <row customHeight="1" r="2" ht="15.0">
      <c t="s" s="2" r="A2">
        <v>3701</v>
      </c>
      <c t="s" s="2" r="B2">
        <v>3702</v>
      </c>
      <c t="s" s="2" r="C2">
        <v>3703</v>
      </c>
      <c t="s" s="2" r="D2">
        <v>3704</v>
      </c>
      <c t="s" s="2" r="E2">
        <v>3705</v>
      </c>
      <c t="s" s="2" r="F2">
        <v>3706</v>
      </c>
      <c t="s" s="2" r="G2">
        <v>3707</v>
      </c>
      <c t="s" s="2" r="H2">
        <v>3708</v>
      </c>
      <c t="s" s="2" r="I2">
        <v>3709</v>
      </c>
      <c t="s" s="2" r="J2">
        <v>3710</v>
      </c>
      <c t="s" s="2" r="K2">
        <v>3711</v>
      </c>
      <c t="s" s="2" r="L2">
        <v>3712</v>
      </c>
    </row>
    <row customHeight="1" r="3" ht="15.0">
      <c t="s" s="2" r="A3">
        <v>3713</v>
      </c>
      <c s="2" r="B3">
        <v>1.0</v>
      </c>
      <c s="2" r="C3">
        <v>40.47</v>
      </c>
      <c s="2" r="D3">
        <v>34.97</v>
      </c>
      <c s="2" r="E3">
        <v>30.41</v>
      </c>
      <c s="2" r="F3">
        <v>0.38</v>
      </c>
      <c s="2" r="G3">
        <v>10.95</v>
      </c>
      <c s="2" r="H3">
        <v>8.86</v>
      </c>
      <c s="2" r="I3">
        <v>7.17</v>
      </c>
      <c s="2" r="J3">
        <v>3.04</v>
      </c>
      <c t="s" s="2" r="K3">
        <v>3714</v>
      </c>
      <c s="2" r="L3">
        <v>145.06</v>
      </c>
    </row>
    <row customHeight="1" r="4" ht="15.0">
      <c t="s" s="2" r="A4">
        <v>3715</v>
      </c>
      <c s="2" r="B4">
        <v>2.0</v>
      </c>
      <c s="2" r="C4">
        <v>50.61</v>
      </c>
      <c s="2" r="D4">
        <v>29.09</v>
      </c>
      <c s="2" r="E4">
        <v>26.5</v>
      </c>
      <c s="2" r="F4">
        <v>0.95</v>
      </c>
      <c s="2" r="G4">
        <v>7.13</v>
      </c>
      <c s="2" r="H4">
        <v>8.23</v>
      </c>
      <c s="2" r="I4">
        <v>7.63</v>
      </c>
      <c s="2" r="J4">
        <v>2.54</v>
      </c>
      <c t="s" s="2" r="K4">
        <v>3716</v>
      </c>
      <c s="2" r="L4">
        <v>142.8</v>
      </c>
    </row>
    <row customHeight="1" r="5" ht="15.0">
      <c t="s" s="2" r="A5">
        <v>3717</v>
      </c>
      <c s="2" r="B5">
        <v>3.0</v>
      </c>
      <c s="2" r="C5">
        <v>44.41</v>
      </c>
      <c s="2" r="D5">
        <v>31.91</v>
      </c>
      <c s="2" r="E5">
        <v>28.12</v>
      </c>
      <c s="2" r="F5">
        <v>0.36</v>
      </c>
      <c s="2" r="G5">
        <v>7.53</v>
      </c>
      <c s="2" r="H5">
        <v>9.39</v>
      </c>
      <c s="2" r="I5">
        <v>8.4</v>
      </c>
      <c s="2" r="J5">
        <v>2.4</v>
      </c>
      <c t="s" s="2" r="K5">
        <v>3718</v>
      </c>
      <c s="2" r="L5">
        <v>141.96</v>
      </c>
      <c t="s" s="66" r="N5">
        <v>3719</v>
      </c>
    </row>
    <row customHeight="1" r="6" ht="15.0">
      <c t="s" s="2" r="A6">
        <v>3720</v>
      </c>
      <c s="2" r="B6">
        <v>4.0</v>
      </c>
      <c s="2" r="C6">
        <v>30.21</v>
      </c>
      <c s="2" r="D6">
        <v>36.11</v>
      </c>
      <c s="2" r="E6">
        <v>31.76</v>
      </c>
      <c s="2" r="F6">
        <v>0.38</v>
      </c>
      <c s="2" r="G6">
        <v>7.64</v>
      </c>
      <c s="2" r="H6">
        <v>11.38</v>
      </c>
      <c s="2" r="I6">
        <v>9.3</v>
      </c>
      <c s="2" r="J6">
        <v>3.05</v>
      </c>
      <c t="s" s="2" r="K6">
        <v>3721</v>
      </c>
      <c s="2" r="L6">
        <v>140.69</v>
      </c>
    </row>
    <row customHeight="1" r="7" ht="15.0">
      <c t="s" s="2" r="A7">
        <v>3722</v>
      </c>
      <c s="2" r="B7">
        <v>5.0</v>
      </c>
      <c s="2" r="C7">
        <v>40.31</v>
      </c>
      <c s="2" r="D7">
        <v>32.54</v>
      </c>
      <c s="2" r="E7">
        <v>28.24</v>
      </c>
      <c s="2" r="F7">
        <v>0.36</v>
      </c>
      <c s="2" r="G7">
        <v>6.71</v>
      </c>
      <c s="2" r="H7">
        <v>9.22</v>
      </c>
      <c s="2" r="I7">
        <v>10.03</v>
      </c>
      <c s="2" r="J7">
        <v>1.92</v>
      </c>
      <c t="s" s="2" r="K7">
        <v>3723</v>
      </c>
      <c s="2" r="L7">
        <v>138.98</v>
      </c>
    </row>
    <row customHeight="1" r="8" ht="15.0">
      <c t="s" s="2" r="A8">
        <v>3724</v>
      </c>
      <c s="2" r="B8">
        <v>6.0</v>
      </c>
      <c s="2" r="C8">
        <v>38.09</v>
      </c>
      <c s="2" r="D8">
        <v>31.21</v>
      </c>
      <c s="2" r="E8">
        <v>28.14</v>
      </c>
      <c s="2" r="F8">
        <v>0.62</v>
      </c>
      <c s="2" r="G8">
        <v>5.59</v>
      </c>
      <c s="2" r="H8">
        <v>8.7</v>
      </c>
      <c s="2" r="I8">
        <v>10.49</v>
      </c>
      <c s="2" r="J8">
        <v>2.78</v>
      </c>
      <c t="s" s="2" r="K8">
        <v>3725</v>
      </c>
      <c s="2" r="L8">
        <v>138.62</v>
      </c>
    </row>
    <row customHeight="1" r="9" ht="15.0">
      <c t="s" s="2" r="A9">
        <v>3726</v>
      </c>
      <c s="2" r="B9">
        <v>7.0</v>
      </c>
      <c s="2" r="C9">
        <v>40.56</v>
      </c>
      <c s="2" r="D9">
        <v>34.07</v>
      </c>
      <c s="2" r="E9">
        <v>28.35</v>
      </c>
      <c s="2" r="F9">
        <v>0.4</v>
      </c>
      <c s="2" r="G9">
        <v>8.92</v>
      </c>
      <c s="2" r="H9">
        <v>8.18</v>
      </c>
      <c s="2" r="I9">
        <v>9.1</v>
      </c>
      <c s="2" r="J9">
        <v>1.75</v>
      </c>
      <c t="s" s="2" r="K9">
        <v>3727</v>
      </c>
      <c s="2" r="L9">
        <v>138.11</v>
      </c>
    </row>
    <row customHeight="1" r="10" ht="15.0">
      <c t="s" s="2" r="A10">
        <v>3728</v>
      </c>
      <c s="2" r="B10">
        <v>8.0</v>
      </c>
      <c s="2" r="C10">
        <v>43.76</v>
      </c>
      <c s="2" r="D10">
        <v>32.2</v>
      </c>
      <c s="2" r="E10">
        <v>27.84</v>
      </c>
      <c s="2" r="F10">
        <v>0.84</v>
      </c>
      <c s="2" r="G10">
        <v>8.69</v>
      </c>
      <c s="2" r="H10">
        <v>9.19</v>
      </c>
      <c s="2" r="I10">
        <v>7.64</v>
      </c>
      <c s="2" r="J10">
        <v>1.46</v>
      </c>
      <c t="s" s="2" r="K10">
        <v>3729</v>
      </c>
      <c s="2" r="L10">
        <v>137.84</v>
      </c>
    </row>
    <row customHeight="1" r="11" ht="15.0">
      <c t="s" s="2" r="A11">
        <v>3730</v>
      </c>
      <c s="2" r="B11">
        <v>9.0</v>
      </c>
      <c s="2" r="C11">
        <v>37.56</v>
      </c>
      <c s="2" r="D11">
        <v>32.71</v>
      </c>
      <c s="2" r="E11">
        <v>28.27</v>
      </c>
      <c s="2" r="F11">
        <v>0.24</v>
      </c>
      <c s="2" r="G11">
        <v>9.3</v>
      </c>
      <c s="2" r="H11">
        <v>6.75</v>
      </c>
      <c s="2" r="I11">
        <v>8.75</v>
      </c>
      <c s="2" r="J11">
        <v>3.24</v>
      </c>
      <c t="s" s="2" r="K11">
        <v>3731</v>
      </c>
      <c s="2" r="L11">
        <v>137.64</v>
      </c>
    </row>
    <row customHeight="1" r="12" ht="15.0">
      <c t="s" s="2" r="A12">
        <v>3732</v>
      </c>
      <c s="2" r="B12">
        <v>10.0</v>
      </c>
      <c s="2" r="C12">
        <v>42.02</v>
      </c>
      <c s="2" r="D12">
        <v>31.13</v>
      </c>
      <c s="2" r="E12">
        <v>27.01</v>
      </c>
      <c s="2" r="F12">
        <v>0.34</v>
      </c>
      <c s="2" r="G12">
        <v>9.08</v>
      </c>
      <c s="2" r="H12">
        <v>6.57</v>
      </c>
      <c s="2" r="I12">
        <v>7.92</v>
      </c>
      <c s="2" r="J12">
        <v>3.14</v>
      </c>
      <c t="s" s="2" r="K12">
        <v>3733</v>
      </c>
      <c s="2" r="L12">
        <v>137.23</v>
      </c>
    </row>
    <row customHeight="1" r="13" ht="15.0">
      <c t="s" s="2" r="A13">
        <v>3734</v>
      </c>
      <c s="2" r="B13">
        <v>11.0</v>
      </c>
      <c s="2" r="C13">
        <v>40.94</v>
      </c>
      <c s="2" r="D13">
        <v>34.0</v>
      </c>
      <c s="2" r="E13">
        <v>28.55</v>
      </c>
      <c s="2" r="F13">
        <v>0.36</v>
      </c>
      <c s="2" r="G13">
        <v>8.62</v>
      </c>
      <c s="2" r="H13">
        <v>10.9</v>
      </c>
      <c s="2" r="I13">
        <v>6.97</v>
      </c>
      <c s="2" r="J13">
        <v>1.75</v>
      </c>
      <c t="s" s="2" r="K13">
        <v>3735</v>
      </c>
      <c s="2" r="L13">
        <v>137.15</v>
      </c>
    </row>
    <row customHeight="1" r="14" ht="15.0">
      <c t="s" s="2" r="A14">
        <v>3736</v>
      </c>
      <c s="2" r="B14">
        <v>12.0</v>
      </c>
      <c s="2" r="C14">
        <v>40.85</v>
      </c>
      <c s="2" r="D14">
        <v>33.29</v>
      </c>
      <c s="2" r="E14">
        <v>28.18</v>
      </c>
      <c s="2" r="F14">
        <v>0.23</v>
      </c>
      <c s="2" r="G14">
        <v>9.7</v>
      </c>
      <c s="2" r="H14">
        <v>9.55</v>
      </c>
      <c s="2" r="I14">
        <v>7.04</v>
      </c>
      <c s="2" r="J14">
        <v>1.69</v>
      </c>
      <c t="s" s="2" r="K14">
        <v>3737</v>
      </c>
      <c s="2" r="L14">
        <v>135.56</v>
      </c>
    </row>
    <row customHeight="1" r="15" ht="15.0">
      <c t="s" s="2" r="A15">
        <v>3738</v>
      </c>
      <c s="2" r="B15">
        <v>13.0</v>
      </c>
      <c s="2" r="C15">
        <v>44.31</v>
      </c>
      <c s="2" r="D15">
        <v>29.14</v>
      </c>
      <c s="2" r="E15">
        <v>26.24</v>
      </c>
      <c s="2" r="F15">
        <v>0.32</v>
      </c>
      <c s="2" r="G15">
        <v>8.18</v>
      </c>
      <c s="2" r="H15">
        <v>8.7</v>
      </c>
      <c s="2" r="I15">
        <v>6.98</v>
      </c>
      <c s="2" r="J15">
        <v>2.06</v>
      </c>
      <c t="s" s="2" r="K15">
        <v>3739</v>
      </c>
      <c s="2" r="L15">
        <v>134.17</v>
      </c>
    </row>
    <row customHeight="1" r="16" ht="15.0">
      <c t="s" s="2" r="A16">
        <v>3740</v>
      </c>
      <c s="2" r="B16">
        <v>14.0</v>
      </c>
      <c s="2" r="C16">
        <v>35.44</v>
      </c>
      <c s="2" r="D16">
        <v>33.58</v>
      </c>
      <c s="2" r="E16">
        <v>28.53</v>
      </c>
      <c s="2" r="F16">
        <v>0.34</v>
      </c>
      <c s="2" r="G16">
        <v>10.19</v>
      </c>
      <c s="2" r="H16">
        <v>8.52</v>
      </c>
      <c s="2" r="I16">
        <v>7.01</v>
      </c>
      <c s="2" r="J16">
        <v>2.52</v>
      </c>
      <c t="s" s="2" r="K16">
        <v>3741</v>
      </c>
      <c s="2" r="L16">
        <v>133.0</v>
      </c>
    </row>
    <row customHeight="1" r="17" ht="15.0">
      <c t="s" s="2" r="A17">
        <v>3742</v>
      </c>
      <c s="2" r="B17">
        <v>15.0</v>
      </c>
      <c s="2" r="C17">
        <v>35.34</v>
      </c>
      <c s="2" r="D17">
        <v>33.66</v>
      </c>
      <c s="2" r="E17">
        <v>28.33</v>
      </c>
      <c s="2" r="F17">
        <v>0.06</v>
      </c>
      <c s="2" r="G17">
        <v>8.32</v>
      </c>
      <c s="2" r="H17">
        <v>9.58</v>
      </c>
      <c s="2" r="I17">
        <v>8.27</v>
      </c>
      <c s="2" r="J17">
        <v>2.08</v>
      </c>
      <c t="s" s="2" r="K17">
        <v>3743</v>
      </c>
      <c s="2" r="L17">
        <v>132.74</v>
      </c>
    </row>
    <row customHeight="1" r="18" ht="15.0">
      <c t="s" s="2" r="A18">
        <v>3744</v>
      </c>
      <c s="2" r="B18">
        <v>16.0</v>
      </c>
      <c s="2" r="C18">
        <v>46.13</v>
      </c>
      <c s="2" r="D18">
        <v>28.5</v>
      </c>
      <c s="2" r="E18">
        <v>25.33</v>
      </c>
      <c s="2" r="F18">
        <v>0.34</v>
      </c>
      <c s="2" r="G18">
        <v>8.08</v>
      </c>
      <c s="2" r="H18">
        <v>8.73</v>
      </c>
      <c s="2" r="I18">
        <v>7.34</v>
      </c>
      <c s="2" r="J18">
        <v>0.88</v>
      </c>
      <c t="s" s="2" r="K18">
        <v>3745</v>
      </c>
      <c s="2" r="L18">
        <v>131.25</v>
      </c>
    </row>
    <row customHeight="1" r="19" ht="15.0">
      <c t="s" s="2" r="A19">
        <v>3746</v>
      </c>
      <c s="2" r="B19">
        <v>17.0</v>
      </c>
      <c s="2" r="C19">
        <v>28.4</v>
      </c>
      <c s="2" r="D19">
        <v>31.07</v>
      </c>
      <c s="2" r="E19">
        <v>27.87</v>
      </c>
      <c s="2" r="F19">
        <v>0.52</v>
      </c>
      <c s="2" r="G19">
        <v>5.86</v>
      </c>
      <c s="2" r="H19">
        <v>11.26</v>
      </c>
      <c s="2" r="I19">
        <v>7.19</v>
      </c>
      <c s="2" r="J19">
        <v>3.06</v>
      </c>
      <c t="s" s="2" r="K19">
        <v>3747</v>
      </c>
      <c s="2" r="L19">
        <v>125.34</v>
      </c>
    </row>
    <row customHeight="1" r="20" ht="15.0">
      <c t="s" s="2" r="A20">
        <v>3748</v>
      </c>
      <c s="2" r="B20">
        <v>18.0</v>
      </c>
      <c s="2" r="C20">
        <v>33.4</v>
      </c>
      <c s="2" r="D20">
        <v>33.13</v>
      </c>
      <c s="2" r="E20">
        <v>27.25</v>
      </c>
      <c s="2" r="F20">
        <v>0.26</v>
      </c>
      <c s="2" r="G20">
        <v>8.95</v>
      </c>
      <c s="2" r="H20">
        <v>9.11</v>
      </c>
      <c s="2" r="I20">
        <v>7.58</v>
      </c>
      <c s="2" r="J20">
        <v>1.32</v>
      </c>
      <c t="s" s="2" r="K20">
        <v>3749</v>
      </c>
      <c s="2" r="L20">
        <v>125.33</v>
      </c>
    </row>
    <row customHeight="1" r="21" ht="15.0">
      <c t="s" s="2" r="A21">
        <v>3750</v>
      </c>
      <c s="2" r="B21">
        <v>19.0</v>
      </c>
      <c s="2" r="C21">
        <v>34.01</v>
      </c>
      <c s="2" r="D21">
        <v>30.71</v>
      </c>
      <c s="2" r="E21">
        <v>26.64</v>
      </c>
      <c s="2" r="F21">
        <v>0.34</v>
      </c>
      <c s="2" r="G21">
        <v>9.06</v>
      </c>
      <c s="2" r="H21">
        <v>8.06</v>
      </c>
      <c s="2" r="I21">
        <v>6.96</v>
      </c>
      <c s="2" r="J21">
        <v>2.22</v>
      </c>
      <c t="s" s="2" r="K21">
        <v>3751</v>
      </c>
      <c s="2" r="L21">
        <v>125.3</v>
      </c>
    </row>
    <row customHeight="1" r="22" ht="15.0">
      <c t="s" s="2" r="A22">
        <v>3752</v>
      </c>
      <c s="2" r="B22">
        <v>20.0</v>
      </c>
      <c s="2" r="C22">
        <v>46.81</v>
      </c>
      <c s="2" r="D22">
        <v>29.82</v>
      </c>
      <c s="2" r="E22">
        <v>23.08</v>
      </c>
      <c s="2" r="F22">
        <v>0.6</v>
      </c>
      <c s="2" r="G22">
        <v>8.47</v>
      </c>
      <c s="2" r="H22">
        <v>7.02</v>
      </c>
      <c s="2" r="I22">
        <v>5.71</v>
      </c>
      <c s="2" r="J22">
        <v>1.24</v>
      </c>
      <c t="s" s="2" r="K22">
        <v>3753</v>
      </c>
      <c s="2" r="L22">
        <v>124.25</v>
      </c>
    </row>
    <row customHeight="1" r="23" ht="15.0">
      <c t="s" s="2" r="A23">
        <v>3754</v>
      </c>
      <c s="2" r="B23">
        <v>21.0</v>
      </c>
      <c s="2" r="C23">
        <v>37.27</v>
      </c>
      <c s="2" r="D23">
        <v>30.58</v>
      </c>
      <c s="2" r="E23">
        <v>25.43</v>
      </c>
      <c s="2" r="F23">
        <v>0.52</v>
      </c>
      <c s="2" r="G23">
        <v>7.52</v>
      </c>
      <c s="2" r="H23">
        <v>8.68</v>
      </c>
      <c s="2" r="I23">
        <v>6.8</v>
      </c>
      <c s="2" r="J23">
        <v>1.88</v>
      </c>
      <c t="s" s="2" r="K23">
        <v>3755</v>
      </c>
      <c s="2" r="L23">
        <v>124.18</v>
      </c>
    </row>
    <row customHeight="1" r="24" ht="15.0">
      <c t="s" s="2" r="A24">
        <v>3756</v>
      </c>
      <c s="2" r="B24">
        <v>22.0</v>
      </c>
      <c s="2" r="C24">
        <v>27.61</v>
      </c>
      <c s="2" r="D24">
        <v>31.52</v>
      </c>
      <c s="2" r="E24">
        <v>27.31</v>
      </c>
      <c s="2" r="F24">
        <v>0.38</v>
      </c>
      <c s="2" r="G24">
        <v>8.19</v>
      </c>
      <c s="2" r="H24">
        <v>8.16</v>
      </c>
      <c s="2" r="I24">
        <v>8.97</v>
      </c>
      <c s="2" r="J24">
        <v>1.6</v>
      </c>
      <c t="s" s="2" r="K24">
        <v>3757</v>
      </c>
      <c s="2" r="L24">
        <v>121.72</v>
      </c>
    </row>
    <row customHeight="1" r="25" ht="15.0">
      <c t="s" s="2" r="A25">
        <v>3758</v>
      </c>
      <c s="2" r="B25">
        <v>23.0</v>
      </c>
      <c s="2" r="C25">
        <v>28.78</v>
      </c>
      <c s="2" r="D25">
        <v>32.66</v>
      </c>
      <c s="2" r="E25">
        <v>27.13</v>
      </c>
      <c s="2" r="F25">
        <v>0.4</v>
      </c>
      <c s="2" r="G25">
        <v>7.58</v>
      </c>
      <c s="2" r="H25">
        <v>10.15</v>
      </c>
      <c s="2" r="I25">
        <v>7.0</v>
      </c>
      <c s="2" r="J25">
        <v>2.0</v>
      </c>
      <c t="s" s="2" r="K25">
        <v>3759</v>
      </c>
      <c s="2" r="L25">
        <v>121.21</v>
      </c>
    </row>
    <row customHeight="1" r="26" ht="15.0">
      <c t="s" s="2" r="A26">
        <v>3760</v>
      </c>
      <c s="2" r="B26">
        <v>24.0</v>
      </c>
      <c s="2" r="C26">
        <v>35.35</v>
      </c>
      <c s="2" r="D26">
        <v>33.7</v>
      </c>
      <c s="2" r="E26">
        <v>24.71</v>
      </c>
      <c s="2" r="F26">
        <v>0.64</v>
      </c>
      <c s="2" r="G26">
        <v>7.47</v>
      </c>
      <c s="2" r="H26">
        <v>7.64</v>
      </c>
      <c s="2" r="I26">
        <v>7.12</v>
      </c>
      <c s="2" r="J26">
        <v>1.82</v>
      </c>
      <c t="s" s="2" r="K26">
        <v>3761</v>
      </c>
      <c s="2" r="L26">
        <v>120.2</v>
      </c>
    </row>
    <row customHeight="1" r="27" ht="15.0">
      <c t="s" s="2" r="A27">
        <v>3762</v>
      </c>
      <c s="2" r="B27">
        <v>25.0</v>
      </c>
      <c s="2" r="C27">
        <v>39.24</v>
      </c>
      <c s="2" r="D27">
        <v>28.07</v>
      </c>
      <c s="2" r="E27">
        <v>22.79</v>
      </c>
      <c s="2" r="F27">
        <v>0.36</v>
      </c>
      <c s="2" r="G27">
        <v>5.91</v>
      </c>
      <c s="2" r="H27">
        <v>6.66</v>
      </c>
      <c s="2" r="I27">
        <v>7.78</v>
      </c>
      <c s="2" r="J27">
        <v>2.06</v>
      </c>
      <c t="s" s="2" r="K27">
        <v>3763</v>
      </c>
      <c s="2" r="L27">
        <v>119.52</v>
      </c>
    </row>
    <row customHeight="1" r="28" ht="15.0">
      <c t="s" s="2" r="A28">
        <v>3764</v>
      </c>
      <c s="2" r="B28">
        <v>26.0</v>
      </c>
      <c s="2" r="C28">
        <v>34.43</v>
      </c>
      <c s="2" r="D28">
        <v>33.99</v>
      </c>
      <c s="2" r="E28">
        <v>23.78</v>
      </c>
      <c s="2" r="F28">
        <v>0.25</v>
      </c>
      <c s="2" r="G28">
        <v>8.51</v>
      </c>
      <c s="2" r="H28">
        <v>6.64</v>
      </c>
      <c s="2" r="I28">
        <v>7.0</v>
      </c>
      <c s="2" r="J28">
        <v>1.45</v>
      </c>
      <c t="s" s="2" r="K28">
        <v>3765</v>
      </c>
      <c s="2" r="L28">
        <v>115.4</v>
      </c>
    </row>
    <row customHeight="1" r="29" ht="15.0">
      <c t="s" s="2" r="A29">
        <v>3766</v>
      </c>
      <c s="2" r="B29">
        <v>27.0</v>
      </c>
      <c s="2" r="C29">
        <v>37.24</v>
      </c>
      <c s="2" r="D29">
        <v>30.74</v>
      </c>
      <c s="2" r="E29">
        <v>22.27</v>
      </c>
      <c s="2" r="F29">
        <v>0.1</v>
      </c>
      <c s="2" r="G29">
        <v>8.41</v>
      </c>
      <c s="2" r="H29">
        <v>6.88</v>
      </c>
      <c s="2" r="I29">
        <v>5.88</v>
      </c>
      <c s="2" r="J29">
        <v>0.98</v>
      </c>
      <c t="s" s="2" r="K29">
        <v>3767</v>
      </c>
      <c s="2" r="L29">
        <v>111.81</v>
      </c>
    </row>
    <row customHeight="1" r="30" ht="15.0">
      <c t="s" s="2" r="A30">
        <v>3768</v>
      </c>
      <c s="2" r="B30">
        <v>28.0</v>
      </c>
      <c s="2" r="C30">
        <v>30.78</v>
      </c>
      <c s="2" r="D30">
        <v>28.11</v>
      </c>
      <c s="2" r="E30">
        <v>23.3</v>
      </c>
      <c s="2" r="F30">
        <v>0.32</v>
      </c>
      <c s="2" r="G30">
        <v>6.53</v>
      </c>
      <c s="2" r="H30">
        <v>8.59</v>
      </c>
      <c s="2" r="I30">
        <v>5.77</v>
      </c>
      <c s="2" r="J30">
        <v>2.1</v>
      </c>
      <c t="s" s="2" r="K30">
        <v>3769</v>
      </c>
      <c s="2" r="L30">
        <v>110.65</v>
      </c>
    </row>
    <row customHeight="1" r="31" ht="15.0">
      <c t="s" s="2" r="A31">
        <v>3770</v>
      </c>
      <c s="2" r="B31">
        <v>29.0</v>
      </c>
      <c s="2" r="C31">
        <v>30.6</v>
      </c>
      <c s="2" r="D31">
        <v>28.0</v>
      </c>
      <c s="2" r="E31">
        <v>22.78</v>
      </c>
      <c s="2" r="F31">
        <v>0.26</v>
      </c>
      <c s="2" r="G31">
        <v>8.22</v>
      </c>
      <c s="2" r="H31">
        <v>5.6</v>
      </c>
      <c s="2" r="I31">
        <v>6.83</v>
      </c>
      <c s="2" r="J31">
        <v>1.86</v>
      </c>
      <c t="s" s="2" r="K31">
        <v>3771</v>
      </c>
      <c s="2" r="L31">
        <v>109.36</v>
      </c>
    </row>
    <row customHeight="1" r="32" ht="15.0">
      <c t="s" s="2" r="A32">
        <v>3772</v>
      </c>
      <c s="2" r="B32">
        <v>30.0</v>
      </c>
      <c s="2" r="C32">
        <v>28.57</v>
      </c>
      <c s="2" r="D32">
        <v>31.19</v>
      </c>
      <c s="2" r="E32">
        <v>23.06</v>
      </c>
      <c s="2" r="F32">
        <v>0.5</v>
      </c>
      <c s="2" r="G32">
        <v>5.66</v>
      </c>
      <c s="2" r="H32">
        <v>7.63</v>
      </c>
      <c s="2" r="I32">
        <v>7.54</v>
      </c>
      <c s="2" r="J32">
        <v>1.72</v>
      </c>
      <c t="s" s="2" r="K32">
        <v>3773</v>
      </c>
      <c s="2" r="L32">
        <v>108.8</v>
      </c>
    </row>
    <row customHeight="1" r="33" ht="15.0">
      <c t="s" s="2" r="A33">
        <v>3774</v>
      </c>
      <c s="2" r="B33">
        <v>31.0</v>
      </c>
      <c s="2" r="C33">
        <v>32.51</v>
      </c>
      <c s="2" r="D33">
        <v>27.09</v>
      </c>
      <c s="2" r="E33">
        <v>21.7</v>
      </c>
      <c s="2" r="F33">
        <v>0.34</v>
      </c>
      <c s="2" r="G33">
        <v>7.94</v>
      </c>
      <c s="2" r="H33">
        <v>5.66</v>
      </c>
      <c s="2" r="I33">
        <v>5.83</v>
      </c>
      <c s="2" r="J33">
        <v>1.92</v>
      </c>
      <c t="s" s="2" r="K33">
        <v>3775</v>
      </c>
      <c s="2" r="L33">
        <v>107.36</v>
      </c>
    </row>
    <row customHeight="1" r="34" ht="15.0">
      <c s="2" r="A34"/>
    </row>
    <row customHeight="1" r="35" ht="15.0">
      <c s="2" r="A35"/>
      <c t="s" s="2" r="B35">
        <v>3776</v>
      </c>
      <c t="s" s="2" r="C35">
        <v>3777</v>
      </c>
    </row>
    <row customHeight="1" r="36" ht="15.0">
      <c t="s" s="2" r="A36">
        <v>3778</v>
      </c>
      <c t="s" s="2" r="B36">
        <v>3779</v>
      </c>
      <c t="s" s="2" r="C36">
        <v>3780</v>
      </c>
      <c t="s" s="2" r="D36">
        <v>3781</v>
      </c>
      <c t="s" s="2" r="E36">
        <v>3782</v>
      </c>
      <c t="s" s="2" r="F36">
        <v>3783</v>
      </c>
      <c t="s" s="2" r="G36">
        <v>3784</v>
      </c>
      <c t="s" s="2" r="H36">
        <v>3785</v>
      </c>
      <c t="s" s="2" r="I36">
        <v>3786</v>
      </c>
      <c t="s" s="2" r="J36">
        <v>3787</v>
      </c>
    </row>
    <row customHeight="1" r="37" ht="15.0">
      <c t="s" s="2" r="A37">
        <v>3788</v>
      </c>
      <c s="2" r="B37">
        <v>1.0</v>
      </c>
      <c s="2" r="C37">
        <v>296.9</v>
      </c>
      <c s="2" r="D37">
        <v>4949.0</v>
      </c>
      <c s="2" r="E37">
        <v>42.28</v>
      </c>
      <c s="2" r="F37">
        <v>20.9</v>
      </c>
      <c s="2" r="G37">
        <v>11.18</v>
      </c>
      <c s="2" r="H37">
        <v>4.1</v>
      </c>
      <c t="s" s="2" r="I37">
        <v>3789</v>
      </c>
      <c s="2" r="J37">
        <v>180.02</v>
      </c>
    </row>
    <row customHeight="1" r="38" ht="15.0">
      <c t="s" s="2" r="A38">
        <v>3790</v>
      </c>
      <c s="2" r="B38">
        <v>2.0</v>
      </c>
      <c s="2" r="C38">
        <v>322.1</v>
      </c>
      <c s="2" r="D38">
        <v>5088.4</v>
      </c>
      <c s="2" r="E38">
        <v>41.85</v>
      </c>
      <c s="2" r="F38">
        <v>19.79</v>
      </c>
      <c s="2" r="G38">
        <v>11.79</v>
      </c>
      <c s="2" r="H38">
        <v>3.99</v>
      </c>
      <c t="s" s="2" r="I38">
        <v>3791</v>
      </c>
      <c s="2" r="J38">
        <v>169.41</v>
      </c>
    </row>
    <row customHeight="1" r="39" ht="15.0">
      <c t="s" s="2" r="A39">
        <v>3792</v>
      </c>
      <c s="2" r="B39">
        <v>3.0</v>
      </c>
      <c s="2" r="C39">
        <v>276.9</v>
      </c>
      <c s="2" r="D39">
        <v>5116.4</v>
      </c>
      <c s="2" r="E39">
        <v>47.49</v>
      </c>
      <c s="2" r="F39">
        <v>19.79</v>
      </c>
      <c s="2" r="G39">
        <v>12.67</v>
      </c>
      <c s="2" r="H39">
        <v>2.43</v>
      </c>
      <c t="s" s="2" r="I39">
        <v>3793</v>
      </c>
      <c s="2" r="J39">
        <v>161.54</v>
      </c>
    </row>
    <row customHeight="1" r="40" ht="15.0">
      <c t="s" s="2" r="A40">
        <v>3794</v>
      </c>
      <c s="2" r="B40">
        <v>4.0</v>
      </c>
      <c s="2" r="C40">
        <v>312.9</v>
      </c>
      <c s="2" r="D40">
        <v>5276.5</v>
      </c>
      <c s="2" r="E40">
        <v>41.89</v>
      </c>
      <c s="2" r="F40">
        <v>18.77</v>
      </c>
      <c s="2" r="G40">
        <v>11.78</v>
      </c>
      <c s="2" r="H40">
        <v>3.38</v>
      </c>
      <c t="s" s="2" r="I40">
        <v>3795</v>
      </c>
      <c s="2" r="J40">
        <v>160.83</v>
      </c>
    </row>
    <row customHeight="1" r="41" ht="15.0">
      <c t="s" s="2" r="A41">
        <v>3796</v>
      </c>
      <c s="2" r="B41">
        <v>5.0</v>
      </c>
      <c s="2" r="C41">
        <v>320.4</v>
      </c>
      <c s="2" r="D41">
        <v>5361.2</v>
      </c>
      <c s="2" r="E41">
        <v>38.22</v>
      </c>
      <c s="2" r="F41">
        <v>17.26</v>
      </c>
      <c s="2" r="G41">
        <v>12.9</v>
      </c>
      <c s="2" r="H41">
        <v>2.78</v>
      </c>
      <c t="s" s="2" r="I41">
        <v>3797</v>
      </c>
      <c s="2" r="J41">
        <v>150.35</v>
      </c>
    </row>
    <row customHeight="1" r="42" ht="15.0">
      <c t="s" s="2" r="A42">
        <v>3798</v>
      </c>
      <c s="2" r="B42">
        <v>6.0</v>
      </c>
      <c s="2" r="C42">
        <v>369.0</v>
      </c>
      <c s="2" r="D42">
        <v>5687.0</v>
      </c>
      <c s="2" r="E42">
        <v>37.07</v>
      </c>
      <c s="2" r="F42">
        <v>18.27</v>
      </c>
      <c s="2" r="G42">
        <v>10.99</v>
      </c>
      <c s="2" r="H42">
        <v>3.08</v>
      </c>
      <c t="s" s="2" r="I42">
        <v>3799</v>
      </c>
      <c s="2" r="J42">
        <v>146.56</v>
      </c>
    </row>
    <row customHeight="1" r="43" ht="15.0">
      <c t="s" s="2" r="A43">
        <v>3800</v>
      </c>
      <c s="2" r="B43">
        <v>7.0</v>
      </c>
      <c s="2" r="C43">
        <v>354.2</v>
      </c>
      <c s="2" r="D43">
        <v>5383.4</v>
      </c>
      <c s="2" r="E43">
        <v>40.18</v>
      </c>
      <c s="2" r="F43">
        <v>17.96</v>
      </c>
      <c s="2" r="G43">
        <v>10.95</v>
      </c>
      <c s="2" r="H43">
        <v>2.8</v>
      </c>
      <c t="s" s="2" r="I43">
        <v>3801</v>
      </c>
      <c s="2" r="J43">
        <v>146.36</v>
      </c>
    </row>
    <row customHeight="1" r="44" ht="15.0">
      <c t="s" s="2" r="A44">
        <v>3802</v>
      </c>
      <c s="2" r="B44">
        <v>8.0</v>
      </c>
      <c s="2" r="C44">
        <v>334.8</v>
      </c>
      <c s="2" r="D44">
        <v>5335.1</v>
      </c>
      <c s="2" r="E44">
        <v>43.92</v>
      </c>
      <c s="2" r="F44">
        <v>17.58</v>
      </c>
      <c s="2" r="G44">
        <v>10.98</v>
      </c>
      <c s="2" r="H44">
        <v>2.54</v>
      </c>
      <c t="s" s="2" r="I44">
        <v>3803</v>
      </c>
      <c s="2" r="J44">
        <v>146.29</v>
      </c>
    </row>
    <row customHeight="1" r="45" ht="15.0">
      <c t="s" s="2" r="A45">
        <v>3804</v>
      </c>
      <c s="2" r="B45">
        <v>9.0</v>
      </c>
      <c s="2" r="C45">
        <v>359.6</v>
      </c>
      <c s="2" r="D45">
        <v>5513.7</v>
      </c>
      <c s="2" r="E45">
        <v>39.47</v>
      </c>
      <c s="2" r="F45">
        <v>17.99</v>
      </c>
      <c s="2" r="G45">
        <v>10.42</v>
      </c>
      <c s="2" r="H45">
        <v>3.12</v>
      </c>
      <c t="s" s="2" r="I45">
        <v>3805</v>
      </c>
      <c s="2" r="J45">
        <v>146.18</v>
      </c>
    </row>
    <row customHeight="1" r="46" ht="15.0">
      <c t="s" s="2" r="A46">
        <v>3806</v>
      </c>
      <c s="2" r="B46">
        <v>10.0</v>
      </c>
      <c s="2" r="C46">
        <v>340.9</v>
      </c>
      <c s="2" r="D46">
        <v>4833.0</v>
      </c>
      <c s="2" r="E46">
        <v>39.78</v>
      </c>
      <c s="2" r="F46">
        <v>15.53</v>
      </c>
      <c s="2" r="G46">
        <v>12.16</v>
      </c>
      <c s="2" r="H46">
        <v>2.92</v>
      </c>
      <c t="s" s="2" r="I46">
        <v>3807</v>
      </c>
      <c s="2" r="J46">
        <v>144.27</v>
      </c>
    </row>
    <row customHeight="1" r="47" ht="15.0">
      <c t="s" s="2" r="A47">
        <v>3808</v>
      </c>
      <c s="2" r="B47">
        <v>11.0</v>
      </c>
      <c s="2" r="C47">
        <v>345.5</v>
      </c>
      <c s="2" r="D47">
        <v>5418.0</v>
      </c>
      <c s="2" r="E47">
        <v>41.68</v>
      </c>
      <c s="2" r="F47">
        <v>17.64</v>
      </c>
      <c s="2" r="G47">
        <v>9.72</v>
      </c>
      <c s="2" r="H47">
        <v>2.94</v>
      </c>
      <c t="s" s="2" r="I47">
        <v>3809</v>
      </c>
      <c s="2" r="J47">
        <v>140.96</v>
      </c>
    </row>
    <row customHeight="1" r="48" ht="15.0">
      <c t="s" s="2" r="A48">
        <v>3810</v>
      </c>
      <c s="2" r="B48">
        <v>12.0</v>
      </c>
      <c s="2" r="C48">
        <v>330.4</v>
      </c>
      <c s="2" r="D48">
        <v>4853.0</v>
      </c>
      <c s="2" r="E48">
        <v>39.73</v>
      </c>
      <c s="2" r="F48">
        <v>15.52</v>
      </c>
      <c s="2" r="G48">
        <v>13.1</v>
      </c>
      <c s="2" r="H48">
        <v>2.2</v>
      </c>
      <c t="s" s="2" r="I48">
        <v>3811</v>
      </c>
      <c s="2" r="J48">
        <v>140.25</v>
      </c>
    </row>
    <row customHeight="1" r="49" ht="15.0">
      <c t="s" s="2" r="A49">
        <v>3812</v>
      </c>
      <c s="2" r="B49">
        <v>13.0</v>
      </c>
      <c s="2" r="C49">
        <v>339.5</v>
      </c>
      <c s="2" r="D49">
        <v>5229.3</v>
      </c>
      <c s="2" r="E49">
        <v>41.04</v>
      </c>
      <c s="2" r="F49">
        <v>19.25</v>
      </c>
      <c s="2" r="G49">
        <v>10.02</v>
      </c>
      <c s="2" r="H49">
        <v>2.21</v>
      </c>
      <c t="s" s="2" r="I49">
        <v>3813</v>
      </c>
      <c s="2" r="J49">
        <v>139.53</v>
      </c>
    </row>
    <row customHeight="1" r="50" ht="15.0">
      <c t="s" s="2" r="A50">
        <v>3814</v>
      </c>
      <c s="2" r="B50">
        <v>14.0</v>
      </c>
      <c s="2" r="C50">
        <v>372.9</v>
      </c>
      <c s="2" r="D50">
        <v>5486.8</v>
      </c>
      <c s="2" r="E50">
        <v>37.8</v>
      </c>
      <c s="2" r="F50">
        <v>15.03</v>
      </c>
      <c s="2" r="G50">
        <v>10.83</v>
      </c>
      <c s="2" r="H50">
        <v>2.72</v>
      </c>
      <c t="s" s="2" r="I50">
        <v>3815</v>
      </c>
      <c s="2" r="J50">
        <v>137.98</v>
      </c>
    </row>
    <row customHeight="1" r="51" ht="15.0">
      <c t="s" s="2" r="A51">
        <v>3816</v>
      </c>
      <c s="2" r="B51">
        <v>15.0</v>
      </c>
      <c s="2" r="C51">
        <v>337.5</v>
      </c>
      <c s="2" r="D51">
        <v>5449.8</v>
      </c>
      <c s="2" r="E51">
        <v>40.0</v>
      </c>
      <c s="2" r="F51">
        <v>15.44</v>
      </c>
      <c s="2" r="G51">
        <v>10.52</v>
      </c>
      <c s="2" r="H51">
        <v>2.3</v>
      </c>
      <c t="s" s="2" r="I51">
        <v>3817</v>
      </c>
      <c s="2" r="J51">
        <v>133.97</v>
      </c>
    </row>
    <row customHeight="1" r="52" ht="15.0">
      <c t="s" s="2" r="A52">
        <v>3818</v>
      </c>
      <c s="2" r="B52">
        <v>16.0</v>
      </c>
      <c s="2" r="C52">
        <v>385.1</v>
      </c>
      <c s="2" r="D52">
        <v>5669.0</v>
      </c>
      <c s="2" r="E52">
        <v>37.43</v>
      </c>
      <c s="2" r="F52">
        <v>16.56</v>
      </c>
      <c s="2" r="G52">
        <v>11.02</v>
      </c>
      <c s="2" r="H52">
        <v>2.34</v>
      </c>
      <c t="s" s="2" r="I52">
        <v>3819</v>
      </c>
      <c s="2" r="J52">
        <v>131.73</v>
      </c>
    </row>
    <row customHeight="1" r="53" ht="15.0">
      <c t="s" s="2" r="A53">
        <v>3820</v>
      </c>
      <c s="2" r="B53">
        <v>17.0</v>
      </c>
      <c s="2" r="C53">
        <v>348.0</v>
      </c>
      <c s="2" r="D53">
        <v>5353.6</v>
      </c>
      <c s="2" r="E53">
        <v>38.94</v>
      </c>
      <c s="2" r="F53">
        <v>14.08</v>
      </c>
      <c s="2" r="G53">
        <v>11.7</v>
      </c>
      <c s="2" r="H53">
        <v>2.16</v>
      </c>
      <c t="s" s="2" r="I53">
        <v>3821</v>
      </c>
      <c s="2" r="J53">
        <v>130.44</v>
      </c>
    </row>
    <row customHeight="1" r="54" ht="15.0">
      <c t="s" s="2" r="A54">
        <v>3822</v>
      </c>
      <c s="2" r="B54">
        <v>18.0</v>
      </c>
      <c s="2" r="C54">
        <v>348.2</v>
      </c>
      <c s="2" r="D54">
        <v>5660.5</v>
      </c>
      <c s="2" r="E54">
        <v>36.95</v>
      </c>
      <c s="2" r="F54">
        <v>16.72</v>
      </c>
      <c s="2" r="G54">
        <v>10.15</v>
      </c>
      <c s="2" r="H54">
        <v>2.56</v>
      </c>
      <c t="s" s="2" r="I54">
        <v>3823</v>
      </c>
      <c s="2" r="J54">
        <v>129.96</v>
      </c>
    </row>
    <row customHeight="1" r="55" ht="15.0">
      <c t="s" s="2" r="A55">
        <v>3824</v>
      </c>
      <c s="2" r="B55">
        <v>19.0</v>
      </c>
      <c s="2" r="C55">
        <v>374.0</v>
      </c>
      <c s="2" r="D55">
        <v>5646.4</v>
      </c>
      <c s="2" r="E55">
        <v>35.96</v>
      </c>
      <c s="2" r="F55">
        <v>17.39</v>
      </c>
      <c s="2" r="G55">
        <v>9.74</v>
      </c>
      <c s="2" r="H55">
        <v>2.28</v>
      </c>
      <c t="s" s="2" r="I55">
        <v>3825</v>
      </c>
      <c s="2" r="J55">
        <v>126.84</v>
      </c>
    </row>
    <row customHeight="1" r="56" ht="15.0">
      <c t="s" s="2" r="A56">
        <v>3826</v>
      </c>
      <c s="2" r="B56">
        <v>20.0</v>
      </c>
      <c s="2" r="C56">
        <v>371.7</v>
      </c>
      <c s="2" r="D56">
        <v>5816.7</v>
      </c>
      <c s="2" r="E56">
        <v>32.1</v>
      </c>
      <c s="2" r="F56">
        <v>16.1</v>
      </c>
      <c s="2" r="G56">
        <v>11.82</v>
      </c>
      <c s="2" r="H56">
        <v>1.98</v>
      </c>
      <c t="s" s="2" r="I56">
        <v>3827</v>
      </c>
      <c s="2" r="J56">
        <v>125.3</v>
      </c>
    </row>
    <row customHeight="1" r="57" ht="15.0">
      <c t="s" s="2" r="A57">
        <v>3828</v>
      </c>
      <c s="2" r="B57">
        <v>21.0</v>
      </c>
      <c s="2" r="C57">
        <v>366.0</v>
      </c>
      <c s="2" r="D57">
        <v>5690.5</v>
      </c>
      <c s="2" r="E57">
        <v>35.58</v>
      </c>
      <c s="2" r="F57">
        <v>15.83</v>
      </c>
      <c s="2" r="G57">
        <v>10.74</v>
      </c>
      <c s="2" r="H57">
        <v>1.86</v>
      </c>
      <c t="s" s="2" r="I57">
        <v>3829</v>
      </c>
      <c s="2" r="J57">
        <v>124.97</v>
      </c>
    </row>
    <row customHeight="1" r="58" ht="15.0">
      <c t="s" s="2" r="A58">
        <v>3830</v>
      </c>
      <c s="2" r="B58">
        <v>22.0</v>
      </c>
      <c s="2" r="C58">
        <v>369.2</v>
      </c>
      <c s="2" r="D58">
        <v>5578.0</v>
      </c>
      <c s="2" r="E58">
        <v>37.09</v>
      </c>
      <c s="2" r="F58">
        <v>18.01</v>
      </c>
      <c s="2" r="G58">
        <v>9.99</v>
      </c>
      <c s="2" r="H58">
        <v>1.6</v>
      </c>
      <c t="s" s="2" r="I58">
        <v>3831</v>
      </c>
      <c s="2" r="J58">
        <v>124.02</v>
      </c>
    </row>
    <row customHeight="1" r="59" ht="15.0">
      <c t="s" s="2" r="A59">
        <v>3832</v>
      </c>
      <c s="2" r="B59">
        <v>23.0</v>
      </c>
      <c s="2" r="C59">
        <v>422.3</v>
      </c>
      <c s="2" r="D59">
        <v>6014.4</v>
      </c>
      <c s="2" r="E59">
        <v>29.91</v>
      </c>
      <c s="2" r="F59">
        <v>15.63</v>
      </c>
      <c s="2" r="G59">
        <v>9.27</v>
      </c>
      <c s="2" r="H59">
        <v>3.11</v>
      </c>
      <c t="s" s="2" r="I59">
        <v>3833</v>
      </c>
      <c s="2" r="J59">
        <v>121.68</v>
      </c>
    </row>
    <row customHeight="1" r="60" ht="15.0">
      <c t="s" s="2" r="A60">
        <v>3834</v>
      </c>
      <c s="2" r="B60">
        <v>24.0</v>
      </c>
      <c s="2" r="C60">
        <v>394.5</v>
      </c>
      <c s="2" r="D60">
        <v>5517.3</v>
      </c>
      <c s="2" r="E60">
        <v>34.64</v>
      </c>
      <c s="2" r="F60">
        <v>12.94</v>
      </c>
      <c s="2" r="G60">
        <v>10.55</v>
      </c>
      <c s="2" r="H60">
        <v>2.9</v>
      </c>
      <c t="s" s="2" r="I60">
        <v>3835</v>
      </c>
      <c s="2" r="J60">
        <v>121.42</v>
      </c>
    </row>
    <row customHeight="1" r="61" ht="15.0">
      <c t="s" s="2" r="A61">
        <v>3836</v>
      </c>
      <c s="2" r="B61">
        <v>25.0</v>
      </c>
      <c s="2" r="C61">
        <v>407.9</v>
      </c>
      <c s="2" r="D61">
        <v>5884.5</v>
      </c>
      <c s="2" r="E61">
        <v>31.37</v>
      </c>
      <c s="2" r="F61">
        <v>15.79</v>
      </c>
      <c s="2" r="G61">
        <v>11.14</v>
      </c>
      <c s="2" r="H61">
        <v>1.98</v>
      </c>
      <c t="s" s="2" r="I61">
        <v>3837</v>
      </c>
      <c s="2" r="J61">
        <v>119.3</v>
      </c>
    </row>
    <row customHeight="1" r="62" ht="15.0">
      <c t="s" s="2" r="A62">
        <v>3838</v>
      </c>
      <c s="2" r="B62">
        <v>26.0</v>
      </c>
      <c s="2" r="C62">
        <v>423.1</v>
      </c>
      <c s="2" r="D62">
        <v>5940.8</v>
      </c>
      <c s="2" r="E62">
        <v>32.03</v>
      </c>
      <c s="2" r="F62">
        <v>15.3</v>
      </c>
      <c s="2" r="G62">
        <v>9.9</v>
      </c>
      <c s="2" r="H62">
        <v>1.9</v>
      </c>
      <c t="s" s="2" r="I62">
        <v>3839</v>
      </c>
      <c s="2" r="J62">
        <v>111.48</v>
      </c>
    </row>
    <row customHeight="1" r="63" ht="15.0">
      <c t="s" s="2" r="A63">
        <v>3840</v>
      </c>
      <c s="2" r="B63">
        <v>27.0</v>
      </c>
      <c s="2" r="C63">
        <v>434.0</v>
      </c>
      <c s="2" r="D63">
        <v>5878.3</v>
      </c>
      <c s="2" r="E63">
        <v>31.9</v>
      </c>
      <c s="2" r="F63">
        <v>13.99</v>
      </c>
      <c s="2" r="G63">
        <v>9.87</v>
      </c>
      <c s="2" r="H63">
        <v>2.24</v>
      </c>
      <c t="s" s="2" r="I63">
        <v>3841</v>
      </c>
      <c s="2" r="J63">
        <v>106.85</v>
      </c>
    </row>
    <row customHeight="1" r="64" ht="15.0">
      <c t="s" s="2" r="A64">
        <v>3842</v>
      </c>
      <c s="2" r="B64">
        <v>28.0</v>
      </c>
      <c s="2" r="C64">
        <v>437.2</v>
      </c>
      <c s="2" r="D64">
        <v>6005.6</v>
      </c>
      <c s="2" r="E64">
        <v>32.72</v>
      </c>
      <c s="2" r="F64">
        <v>12.7</v>
      </c>
      <c s="2" r="G64">
        <v>10.24</v>
      </c>
      <c s="2" r="H64">
        <v>2.06</v>
      </c>
      <c t="s" s="2" r="I64">
        <v>3843</v>
      </c>
      <c s="2" r="J64">
        <v>101.55</v>
      </c>
    </row>
    <row customHeight="1" r="65" ht="15.0">
      <c t="s" s="2" r="A65">
        <v>3844</v>
      </c>
      <c s="2" r="B65">
        <v>29.0</v>
      </c>
      <c s="2" r="C65">
        <v>439.9</v>
      </c>
      <c s="2" r="D65">
        <v>5995.9</v>
      </c>
      <c s="2" r="E65">
        <v>32.13</v>
      </c>
      <c s="2" r="F65">
        <v>11.72</v>
      </c>
      <c s="2" r="G65">
        <v>9.29</v>
      </c>
      <c s="2" r="H65">
        <v>1.84</v>
      </c>
      <c t="s" s="2" r="I65">
        <v>3845</v>
      </c>
      <c s="2" r="J65">
        <v>98.51</v>
      </c>
    </row>
    <row customHeight="1" r="66" ht="15.0">
      <c t="s" s="2" r="A66">
        <v>3846</v>
      </c>
      <c s="2" r="B66">
        <v>30.0</v>
      </c>
      <c s="2" r="C66">
        <v>447.4</v>
      </c>
      <c s="2" r="D66">
        <v>6006.1</v>
      </c>
      <c s="2" r="E66">
        <v>33.44</v>
      </c>
      <c s="2" r="F66">
        <v>12.7</v>
      </c>
      <c s="2" r="G66">
        <v>10.05</v>
      </c>
      <c s="2" r="H66">
        <v>1.8</v>
      </c>
      <c t="s" s="2" r="I66">
        <v>3847</v>
      </c>
      <c s="2" r="J66">
        <v>93.5</v>
      </c>
    </row>
    <row customHeight="1" r="67" ht="15.0">
      <c t="s" s="2" r="A67">
        <v>3848</v>
      </c>
      <c s="2" r="B67">
        <v>31.0</v>
      </c>
      <c s="2" r="C67">
        <v>462.8</v>
      </c>
      <c s="2" r="D67">
        <v>6221.8</v>
      </c>
      <c s="2" r="E67">
        <v>31.06</v>
      </c>
      <c s="2" r="F67">
        <v>11.98</v>
      </c>
      <c s="2" r="G67">
        <v>10.25</v>
      </c>
      <c s="2" r="H67">
        <v>1.58</v>
      </c>
      <c t="s" s="2" r="I67">
        <v>3849</v>
      </c>
      <c s="2" r="J67">
        <v>87.92</v>
      </c>
    </row>
    <row customHeight="1" r="68" ht="15.0">
      <c t="s" s="2" r="A68">
        <v>3850</v>
      </c>
      <c s="2" r="B68">
        <v>32.0</v>
      </c>
      <c s="2" r="C68">
        <v>456.4</v>
      </c>
      <c s="2" r="D68">
        <v>6115.7</v>
      </c>
      <c s="2" r="E68">
        <v>29.58</v>
      </c>
      <c s="2" r="F68">
        <v>11.48</v>
      </c>
      <c s="2" r="G68">
        <v>9.46</v>
      </c>
      <c s="2" r="H68">
        <v>1.8</v>
      </c>
      <c t="s" s="2" r="I68">
        <v>3851</v>
      </c>
      <c s="2" r="J68">
        <v>86.06</v>
      </c>
    </row>
  </sheetData>
  <hyperlinks>
    <hyperlink ref="N5" r:id="rId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15.86"/>
    <col min="3" customWidth="1" max="5" width="8.71"/>
    <col min="6" customWidth="1" max="6" width="7.43"/>
    <col min="7" customWidth="1" max="13" width="8.71"/>
  </cols>
  <sheetData>
    <row customHeight="1" r="1" ht="15.75">
      <c s="4" r="A1"/>
      <c s="4" r="B1"/>
      <c s="2" r="F1"/>
    </row>
    <row customHeight="1" r="2" ht="15.75">
      <c t="s" s="5" r="A2">
        <v>26</v>
      </c>
      <c s="6" r="B2">
        <v>12.0</v>
      </c>
      <c t="s" s="7" r="E2">
        <v>27</v>
      </c>
      <c t="s" s="8" r="M2">
        <v>28</v>
      </c>
    </row>
    <row customHeight="1" r="3" ht="15.75">
      <c s="4" r="A3"/>
      <c s="4" r="B3"/>
      <c t="s" s="9" r="E3">
        <v>29</v>
      </c>
      <c t="s" s="10" r="F3">
        <v>30</v>
      </c>
      <c t="s" s="11" r="G3">
        <v>31</v>
      </c>
      <c t="s" s="11" r="H3">
        <v>32</v>
      </c>
      <c t="s" s="11" r="I3">
        <v>33</v>
      </c>
      <c t="s" s="11" r="J3">
        <v>34</v>
      </c>
      <c t="s" s="12" r="K3">
        <v>35</v>
      </c>
      <c t="s" s="13" r="M3">
        <v>36</v>
      </c>
    </row>
    <row customHeight="1" r="4" ht="15.75">
      <c t="s" s="14" r="A4">
        <v>37</v>
      </c>
      <c t="s" s="15" r="B4">
        <v>38</v>
      </c>
      <c s="16" r="E4">
        <v>1.0</v>
      </c>
      <c s="17" r="F4">
        <v>2.0</v>
      </c>
      <c s="6" r="G4">
        <v>3.0</v>
      </c>
      <c s="6" r="H4">
        <v>1.0</v>
      </c>
      <c s="6" r="I4">
        <v>1.0</v>
      </c>
      <c s="6" r="J4">
        <v>1.0</v>
      </c>
      <c s="18" r="K4">
        <v>1.0</v>
      </c>
    </row>
    <row customHeight="1" r="5" ht="15.75">
      <c s="19" r="A5">
        <v>1.0</v>
      </c>
      <c t="s" s="20" r="B5">
        <v>39</v>
      </c>
      <c s="2" r="F5"/>
    </row>
    <row customHeight="1" r="6" ht="15.0">
      <c s="19" r="A6">
        <v>2.0</v>
      </c>
      <c t="s" s="20" r="B6">
        <v>40</v>
      </c>
      <c t="s" s="7" r="E6">
        <v>41</v>
      </c>
    </row>
    <row customHeight="1" r="7" ht="15.0">
      <c s="19" r="A7">
        <v>3.0</v>
      </c>
      <c t="s" s="20" r="B7">
        <v>42</v>
      </c>
      <c t="s" s="9" r="E7">
        <v>43</v>
      </c>
      <c t="s" s="10" r="F7">
        <v>44</v>
      </c>
      <c t="s" s="11" r="G7">
        <v>45</v>
      </c>
      <c t="s" s="12" r="H7">
        <v>46</v>
      </c>
    </row>
    <row customHeight="1" r="8" ht="15.75">
      <c s="19" r="A8">
        <v>4.0</v>
      </c>
      <c t="s" s="20" r="B8">
        <v>47</v>
      </c>
      <c s="16" r="E8">
        <v>0.0</v>
      </c>
      <c s="17" r="F8">
        <v>1.0</v>
      </c>
      <c s="6" r="G8">
        <v>0.0</v>
      </c>
      <c s="18" r="H8">
        <v>0.0</v>
      </c>
      <c t="s" s="2" r="I8">
        <v>48</v>
      </c>
    </row>
    <row customHeight="1" r="9" ht="15.0">
      <c s="19" r="A9">
        <v>5.0</v>
      </c>
      <c t="s" s="20" r="B9">
        <v>49</v>
      </c>
      <c s="4" r="E9"/>
      <c s="21" r="F9"/>
      <c s="4" r="G9"/>
    </row>
    <row customHeight="1" r="10" ht="15.75">
      <c s="19" r="A10">
        <v>6.0</v>
      </c>
      <c t="s" s="20" r="B10">
        <v>50</v>
      </c>
      <c s="4" r="E10"/>
      <c s="21" r="F10"/>
      <c s="4" r="G10"/>
    </row>
    <row customHeight="1" r="11" ht="15.0">
      <c t="str" s="19" r="A11">
        <f>IF($B$2&lt;7," ",7)</f>
        <v>7</v>
      </c>
      <c t="str" s="20" r="B11">
        <f>IF($B$2&lt;7," ","G")</f>
        <v>G</v>
      </c>
      <c t="s" s="7" r="E11">
        <v>51</v>
      </c>
    </row>
    <row customHeight="1" r="12" ht="15.0">
      <c t="str" s="19" r="A12">
        <f>IF($B$2&lt;8," ",8)</f>
        <v>8</v>
      </c>
      <c t="str" s="20" r="B12">
        <f>IF($B$2&lt;8," ","H")</f>
        <v>H</v>
      </c>
      <c t="s" s="9" r="E12">
        <v>52</v>
      </c>
      <c t="s" s="10" r="F12">
        <v>53</v>
      </c>
      <c t="s" s="12" r="G12">
        <v>54</v>
      </c>
    </row>
    <row customHeight="1" r="13" ht="15.75">
      <c t="str" s="19" r="A13">
        <f>IF($B$2&lt;9," ",9)</f>
        <v>9</v>
      </c>
      <c t="str" s="20" r="B13">
        <f>IF($B$2&lt;9," ","I")</f>
        <v>I</v>
      </c>
      <c s="16" r="E13">
        <v>0.0</v>
      </c>
      <c s="17" r="F13">
        <v>1.0</v>
      </c>
      <c s="18" r="G13">
        <v>0.0</v>
      </c>
    </row>
    <row customHeight="1" r="14" ht="15.0">
      <c t="str" s="19" r="A14">
        <f>IF($B$2&lt;10," ",10)</f>
        <v>10</v>
      </c>
      <c t="str" s="20" r="B14">
        <f>IF($B$2&lt;10," ","J")</f>
        <v>J</v>
      </c>
      <c s="4" r="E14"/>
      <c s="21" r="F14"/>
      <c s="4" r="G14"/>
    </row>
    <row customHeight="1" r="15" ht="15.0">
      <c t="str" s="19" r="A15">
        <f>IF($B$2&lt;11," ",11)</f>
        <v>11</v>
      </c>
      <c t="str" s="20" r="B15">
        <f>IF($B$2&lt;11," ","K")</f>
        <v>K</v>
      </c>
      <c s="2" r="F15"/>
    </row>
    <row customHeight="1" r="16" ht="15.0">
      <c t="str" s="19" r="A16">
        <f>IF($B$2&lt;12," ",12)</f>
        <v>12</v>
      </c>
      <c t="str" s="20" r="B16">
        <f>IF($B$2&lt;12," ","L")</f>
        <v>L</v>
      </c>
      <c s="2" r="F16"/>
    </row>
    <row customHeight="1" r="17" ht="15.0">
      <c t="str" s="19" r="A17">
        <f>IF($B$2&lt;13," ",13)</f>
        <v> </v>
      </c>
      <c t="str" s="20" r="B17">
        <f>IF($B$2&lt;13," ","M")</f>
        <v> </v>
      </c>
      <c s="2" r="F17"/>
    </row>
    <row customHeight="1" r="18" ht="15.0">
      <c t="str" s="19" r="A18">
        <f>IF($B$2&lt;14," ",14)</f>
        <v> </v>
      </c>
      <c t="str" s="20" r="B18">
        <f>IF($B$2&lt;14," ","N")</f>
        <v> </v>
      </c>
      <c s="2" r="F18"/>
    </row>
    <row customHeight="1" r="19" ht="15.0">
      <c t="str" s="19" r="A19">
        <f>IF($B$2&lt;15," ",15)</f>
        <v> </v>
      </c>
      <c t="str" s="20" r="B19">
        <f>IF($B$2&lt;15," ","O")</f>
        <v> </v>
      </c>
      <c s="2" r="F19"/>
    </row>
    <row customHeight="1" r="20" ht="15.75">
      <c t="str" s="22" r="A20">
        <f>IF($B$2&lt;16," ",16)</f>
        <v> </v>
      </c>
      <c t="str" s="18" r="B20">
        <f>IF($B$2&lt;16," ","P")</f>
        <v> </v>
      </c>
      <c s="2" r="F20"/>
    </row>
  </sheetData>
  <mergeCells count="3">
    <mergeCell ref="E2:K2"/>
    <mergeCell ref="E6:H6"/>
    <mergeCell ref="E11:G11"/>
  </mergeCells>
  <conditionalFormatting sqref="A17:B20">
    <cfRule priority="1" type="expression" dxfId="0">
      <formula>$B$2=12</formula>
    </cfRule>
  </conditionalFormatting>
  <conditionalFormatting sqref="A19:B20">
    <cfRule priority="2" type="expression" dxfId="0">
      <formula>$B$2=14</formula>
    </cfRule>
  </conditionalFormatting>
  <conditionalFormatting sqref="A15:B20">
    <cfRule priority="3" type="expression" dxfId="0">
      <formula>$B$2=10</formula>
    </cfRule>
  </conditionalFormatting>
  <conditionalFormatting sqref="A13:B20">
    <cfRule priority="4" type="expression" dxfId="0">
      <formula>$B$2=8</formula>
    </cfRule>
  </conditionalFormatting>
  <conditionalFormatting sqref="A11:B20">
    <cfRule priority="5" type="expression" dxfId="0">
      <formula>$B$2=6</formula>
    </cfRule>
  </conditionalFormatting>
  <conditionalFormatting sqref="B17">
    <cfRule priority="6" type="expression" dxfId="1">
      <formula>IF($B$2=2:13,0)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6.86"/>
    <col min="2" customWidth="1" max="7" width="9.14"/>
    <col min="8" customWidth="1" max="9" width="14.0"/>
    <col min="10" customWidth="1" max="15" width="9.14"/>
    <col min="16" customWidth="1" max="16" width="10.14"/>
  </cols>
  <sheetData>
    <row customHeight="1" r="1" ht="15.0">
      <c t="s" s="23" r="A1">
        <v>55</v>
      </c>
      <c s="2" r="I1"/>
      <c t="s" s="7" r="J1">
        <v>56</v>
      </c>
    </row>
    <row customHeight="1" r="2" ht="15.0">
      <c t="s" s="9" r="A2">
        <v>57</v>
      </c>
      <c t="s" s="11" r="B2">
        <v>58</v>
      </c>
      <c t="s" s="11" r="C2">
        <v>59</v>
      </c>
      <c t="s" s="11" r="D2">
        <v>60</v>
      </c>
      <c t="s" s="11" r="E2">
        <v>61</v>
      </c>
      <c t="s" s="11" r="F2">
        <v>62</v>
      </c>
      <c t="s" s="11" r="G2">
        <v>63</v>
      </c>
      <c t="s" s="24" r="H2">
        <v>64</v>
      </c>
      <c s="21" r="I2"/>
      <c t="str" s="9" r="J2">
        <f>'User Input'!E3</f>
        <v>QB</v>
      </c>
      <c t="str" s="11" r="K2">
        <f>'User Input'!F3</f>
        <v>RB</v>
      </c>
      <c t="str" s="11" r="L2">
        <f>'User Input'!G3</f>
        <v>WR</v>
      </c>
      <c t="str" s="11" r="M2">
        <f>'User Input'!H3</f>
        <v>TE</v>
      </c>
      <c t="str" s="11" r="N2">
        <f>'User Input'!I3</f>
        <v>DST</v>
      </c>
      <c t="str" s="11" r="O2">
        <f>'User Input'!J3</f>
        <v>K</v>
      </c>
      <c t="str" s="12" r="P2">
        <f>'User Input'!K3</f>
        <v>Flex</v>
      </c>
    </row>
    <row customHeight="1" r="3" ht="15.75">
      <c t="str" s="25" r="A3">
        <f>'User Input'!B5</f>
        <v>A</v>
      </c>
      <c t="str" s="4" r="B3">
        <f>COUNTIFS('Rankings - Cheat Sheet'!$E$3:$E$350, A3,'Rankings - Cheat Sheet'!$C$3:$C$350,"QB")</f>
        <v>3</v>
      </c>
      <c t="str" s="4" r="C3">
        <f>COUNTIFS('Rankings - Cheat Sheet'!$E$3:$E$350, A3,'Rankings - Cheat Sheet'!$C$3:$C$350,"RB")</f>
        <v>3</v>
      </c>
      <c t="str" s="4" r="D3">
        <f>COUNTIFS('Rankings - Cheat Sheet'!$E$3:$E$350, A3,'Rankings - Cheat Sheet'!$C$3:$C$350,"WR")</f>
        <v>4</v>
      </c>
      <c t="str" s="4" r="E3">
        <f>COUNTIFS('Rankings - Cheat Sheet'!$E$3:$E$350, A3,'Rankings - Cheat Sheet'!$C$3:$C$350,"TE")</f>
        <v>2</v>
      </c>
      <c t="str" s="4" r="F3">
        <f>COUNTIFS('Rankings - Cheat Sheet'!$E$3:$E$350, A3,'Rankings - Cheat Sheet'!$C$3:$C$350,"DST")</f>
        <v>0</v>
      </c>
      <c t="str" s="4" r="G3">
        <f>COUNTIFS('Rankings - Cheat Sheet'!$E$3:$E$350, A3,'Rankings - Cheat Sheet'!$C$3:$C$350,"K")</f>
        <v>0</v>
      </c>
      <c t="str" s="26" r="H3">
        <f>IF(AND('User Input'!$E$8=1),IF(B3&gt;$J$3,B3-$J$3,0)+IF(C3&gt;$K$3,C3-$K$3,0)+IF(D3&gt;$L$3,D3-$L$3,0)+IF(E3&gt;$M$3,E3-$M$3,0),IF(AND('User Input'!$F$8=1),IF(C3&gt;$K$3,C3-$K$3,0)+IF(D3&gt;$L$3,D3-$L$3,0)+IF(E3&gt;$M$3,E3-$M$3,0),IF(AND('User Input'!$G$8=1),IF(C3&gt;$K$3,C3-$K$3,0)+IF(D3&gt;$L$3,D3-$L$3,0),IF(AND('User Input'!$H$8=1),IF(D3&gt;$L$3,D3-$L$3,0)+IF(E3&gt;$M$3,E3-$M$3,0),0))))</f>
        <v>3</v>
      </c>
      <c s="2" r="I3"/>
      <c t="str" s="22" r="J3">
        <f>'User Input'!E4</f>
        <v>1</v>
      </c>
      <c t="str" s="27" r="K3">
        <f>'User Input'!F4</f>
        <v>2</v>
      </c>
      <c t="str" s="27" r="L3">
        <f>'User Input'!G4</f>
        <v>3</v>
      </c>
      <c t="str" s="27" r="M3">
        <f>'User Input'!H4</f>
        <v>1</v>
      </c>
      <c t="str" s="27" r="N3">
        <f>'User Input'!I4</f>
        <v>1</v>
      </c>
      <c t="str" s="27" r="O3">
        <f>'User Input'!J4</f>
        <v>1</v>
      </c>
      <c t="str" s="28" r="P3">
        <f>'User Input'!K4</f>
        <v>1</v>
      </c>
    </row>
    <row customHeight="1" r="4" ht="15.0">
      <c t="str" s="25" r="A4">
        <f>'User Input'!B6</f>
        <v>B</v>
      </c>
      <c t="str" s="4" r="B4">
        <f>COUNTIFS('Rankings - Cheat Sheet'!$E$3:$E$350, A4,'Rankings - Cheat Sheet'!$C$3:$C$350,"QB")</f>
        <v>1</v>
      </c>
      <c t="str" s="4" r="C4">
        <f>COUNTIFS('Rankings - Cheat Sheet'!$E$3:$E$350, A4,'Rankings - Cheat Sheet'!$C$3:$C$350,"RB")</f>
        <v>0</v>
      </c>
      <c t="str" s="4" r="D4">
        <f>COUNTIFS('Rankings - Cheat Sheet'!$E$3:$E$350, A4,'Rankings - Cheat Sheet'!$C$3:$C$350,"WR")</f>
        <v>0</v>
      </c>
      <c t="str" s="4" r="E4">
        <f>COUNTIFS('Rankings - Cheat Sheet'!$E$3:$E$350, A4,'Rankings - Cheat Sheet'!$C$3:$C$350,"TE")</f>
        <v>0</v>
      </c>
      <c t="str" s="4" r="F4">
        <f>COUNTIFS('Rankings - Cheat Sheet'!$E$3:$E$350, A4,'Rankings - Cheat Sheet'!$C$3:$C$350,"DST")</f>
        <v>0</v>
      </c>
      <c t="str" s="4" r="G4">
        <f>COUNTIFS('Rankings - Cheat Sheet'!$E$3:$E$350, A4,'Rankings - Cheat Sheet'!$C$3:$C$350,"K")</f>
        <v>0</v>
      </c>
      <c t="str" s="26" r="H4">
        <f>IF(AND('User Input'!$E$8=1),IF(B4&gt;$J$3,B4-$J$3,0)+IF(C4&gt;$K$3,C4-$K$3,0)+IF(D4&gt;$L$3,D4-$L$3,0)+IF(E4&gt;$M$3,E4-$M$3,0),IF(AND('User Input'!$F$8=1),IF(C4&gt;$K$3,C4-$K$3,0)+IF(D4&gt;$L$3,D4-$L$3,0)+IF(E4&gt;$M$3,E4-$M$3,0),IF(AND('User Input'!$G$8=1),IF(C4&gt;$K$3,C4-$K$3,0)+IF(D4&gt;$L$3,D4-$L$3,0),IF(AND('User Input'!$H$8=1),IF(D4&gt;$L$3,D4-$L$3,0)+IF(E4&gt;$M$3,E4-$M$3,0),0))))</f>
        <v>0</v>
      </c>
      <c s="2" r="I4"/>
      <c s="4" r="J4"/>
      <c s="4" r="K4"/>
      <c s="4" r="L4"/>
      <c s="4" r="M4"/>
      <c s="4" r="N4"/>
      <c s="4" r="O4"/>
      <c s="4" r="P4"/>
    </row>
    <row customHeight="1" r="5" ht="15.0">
      <c t="str" s="25" r="A5">
        <f>'User Input'!B7</f>
        <v>C</v>
      </c>
      <c t="str" s="4" r="B5">
        <f>COUNTIFS('Rankings - Cheat Sheet'!$E$3:$E$350, A5,'Rankings - Cheat Sheet'!$C$3:$C$350,"QB")</f>
        <v>1</v>
      </c>
      <c t="str" s="4" r="C5">
        <f>COUNTIFS('Rankings - Cheat Sheet'!$E$3:$E$350, A5,'Rankings - Cheat Sheet'!$C$3:$C$350,"RB")</f>
        <v>4</v>
      </c>
      <c t="str" s="4" r="D5">
        <f>COUNTIFS('Rankings - Cheat Sheet'!$E$3:$E$350, A5,'Rankings - Cheat Sheet'!$C$3:$C$350,"WR")</f>
        <v>1</v>
      </c>
      <c t="str" s="4" r="E5">
        <f>COUNTIFS('Rankings - Cheat Sheet'!$E$3:$E$350, A5,'Rankings - Cheat Sheet'!$C$3:$C$350,"TE")</f>
        <v>0</v>
      </c>
      <c t="str" s="4" r="F5">
        <f>COUNTIFS('Rankings - Cheat Sheet'!$E$3:$E$350, A5,'Rankings - Cheat Sheet'!$C$3:$C$350,"DST")</f>
        <v>0</v>
      </c>
      <c t="str" s="4" r="G5">
        <f>COUNTIFS('Rankings - Cheat Sheet'!$E$3:$E$350, A5,'Rankings - Cheat Sheet'!$C$3:$C$350,"K")</f>
        <v>0</v>
      </c>
      <c t="str" s="26" r="H5">
        <f>IF(AND('User Input'!$E$8=1),IF(B5&gt;$J$3,B5-$J$3,0)+IF(C5&gt;$K$3,C5-$K$3,0)+IF(D5&gt;$L$3,D5-$L$3,0)+IF(E5&gt;$M$3,E5-$M$3,0),IF(AND('User Input'!$F$8=1),IF(C5&gt;$K$3,C5-$K$3,0)+IF(D5&gt;$L$3,D5-$L$3,0)+IF(E5&gt;$M$3,E5-$M$3,0),IF(AND('User Input'!$G$8=1),IF(C5&gt;$K$3,C5-$K$3,0)+IF(D5&gt;$L$3,D5-$L$3,0),IF(AND('User Input'!$H$8=1),IF(D5&gt;$L$3,D5-$L$3,0)+IF(E5&gt;$M$3,E5-$M$3,0),0))))</f>
        <v>2</v>
      </c>
      <c s="2" r="I5"/>
      <c s="4" r="J5"/>
      <c s="4" r="K5"/>
      <c s="4" r="L5"/>
      <c s="4" r="M5"/>
      <c s="4" r="N5"/>
      <c s="4" r="O5"/>
      <c s="4" r="P5"/>
    </row>
    <row customHeight="1" r="6" ht="15.0">
      <c t="str" s="25" r="A6">
        <f>'User Input'!B8</f>
        <v>D</v>
      </c>
      <c t="str" s="4" r="B6">
        <f>COUNTIFS('Rankings - Cheat Sheet'!$E$3:$E$350, A6,'Rankings - Cheat Sheet'!$C$3:$C$350,"QB")</f>
        <v>1</v>
      </c>
      <c t="str" s="4" r="C6">
        <f>COUNTIFS('Rankings - Cheat Sheet'!$E$3:$E$350, A6,'Rankings - Cheat Sheet'!$C$3:$C$350,"RB")</f>
        <v>0</v>
      </c>
      <c t="str" s="4" r="D6">
        <f>COUNTIFS('Rankings - Cheat Sheet'!$E$3:$E$350, A6,'Rankings - Cheat Sheet'!$C$3:$C$350,"WR")</f>
        <v>0</v>
      </c>
      <c t="str" s="4" r="E6">
        <f>COUNTIFS('Rankings - Cheat Sheet'!$E$3:$E$350, A6,'Rankings - Cheat Sheet'!$C$3:$C$350,"TE")</f>
        <v>0</v>
      </c>
      <c t="str" s="4" r="F6">
        <f>COUNTIFS('Rankings - Cheat Sheet'!$E$3:$E$350, A6,'Rankings - Cheat Sheet'!$C$3:$C$350,"DST")</f>
        <v>0</v>
      </c>
      <c t="str" s="4" r="G6">
        <f>COUNTIFS('Rankings - Cheat Sheet'!$E$3:$E$350, A6,'Rankings - Cheat Sheet'!$C$3:$C$350,"K")</f>
        <v>0</v>
      </c>
      <c t="str" s="26" r="H6">
        <f>IF(AND('User Input'!$E$8=1),IF(B6&gt;$J$3,B6-$J$3,0)+IF(C6&gt;$K$3,C6-$K$3,0)+IF(D6&gt;$L$3,D6-$L$3,0)+IF(E6&gt;$M$3,E6-$M$3,0),IF(AND('User Input'!$F$8=1),IF(C6&gt;$K$3,C6-$K$3,0)+IF(D6&gt;$L$3,D6-$L$3,0)+IF(E6&gt;$M$3,E6-$M$3,0),IF(AND('User Input'!$G$8=1),IF(C6&gt;$K$3,C6-$K$3,0)+IF(D6&gt;$L$3,D6-$L$3,0),IF(AND('User Input'!$H$8=1),IF(D6&gt;$L$3,D6-$L$3,0)+IF(E6&gt;$M$3,E6-$M$3,0),0))))</f>
        <v>0</v>
      </c>
      <c s="2" r="I6"/>
      <c s="4" r="J6"/>
      <c s="4" r="K6"/>
      <c s="4" r="L6"/>
      <c s="4" r="M6"/>
      <c s="4" r="N6"/>
      <c s="4" r="O6"/>
      <c s="4" r="P6"/>
    </row>
    <row customHeight="1" r="7" ht="15.0">
      <c t="str" s="25" r="A7">
        <f>'User Input'!B9</f>
        <v>E</v>
      </c>
      <c t="str" s="4" r="B7">
        <f>COUNTIFS('Rankings - Cheat Sheet'!$E$3:$E$350, A7,'Rankings - Cheat Sheet'!$C$3:$C$350,"QB")</f>
        <v>1</v>
      </c>
      <c t="str" s="4" r="C7">
        <f>COUNTIFS('Rankings - Cheat Sheet'!$E$3:$E$350, A7,'Rankings - Cheat Sheet'!$C$3:$C$350,"RB")</f>
        <v>0</v>
      </c>
      <c t="str" s="4" r="D7">
        <f>COUNTIFS('Rankings - Cheat Sheet'!$E$3:$E$350, A7,'Rankings - Cheat Sheet'!$C$3:$C$350,"WR")</f>
        <v>0</v>
      </c>
      <c t="str" s="4" r="E7">
        <f>COUNTIFS('Rankings - Cheat Sheet'!$E$3:$E$350, A7,'Rankings - Cheat Sheet'!$C$3:$C$350,"TE")</f>
        <v>0</v>
      </c>
      <c t="str" s="4" r="F7">
        <f>COUNTIFS('Rankings - Cheat Sheet'!$E$3:$E$350, A7,'Rankings - Cheat Sheet'!$C$3:$C$350,"DST")</f>
        <v>0</v>
      </c>
      <c t="str" s="4" r="G7">
        <f>COUNTIFS('Rankings - Cheat Sheet'!$E$3:$E$350, A7,'Rankings - Cheat Sheet'!$C$3:$C$350,"K")</f>
        <v>0</v>
      </c>
      <c t="str" s="26" r="H7">
        <f>IF(AND('User Input'!$E$8=1),IF(B7&gt;$J$3,B7-$J$3,0)+IF(C7&gt;$K$3,C7-$K$3,0)+IF(D7&gt;$L$3,D7-$L$3,0)+IF(E7&gt;$M$3,E7-$M$3,0),IF(AND('User Input'!$F$8=1),IF(C7&gt;$K$3,C7-$K$3,0)+IF(D7&gt;$L$3,D7-$L$3,0)+IF(E7&gt;$M$3,E7-$M$3,0),IF(AND('User Input'!$G$8=1),IF(C7&gt;$K$3,C7-$K$3,0)+IF(D7&gt;$L$3,D7-$L$3,0),IF(AND('User Input'!$H$8=1),IF(D7&gt;$L$3,D7-$L$3,0)+IF(E7&gt;$M$3,E7-$M$3,0),0))))</f>
        <v>0</v>
      </c>
      <c s="2" r="I7"/>
      <c s="4" r="J7"/>
      <c s="4" r="K7"/>
      <c s="4" r="L7"/>
      <c s="4" r="M7"/>
      <c s="4" r="N7"/>
      <c s="4" r="O7"/>
      <c s="4" r="P7"/>
    </row>
    <row customHeight="1" r="8" ht="15.0">
      <c t="str" s="25" r="A8">
        <f>'User Input'!B10</f>
        <v>F</v>
      </c>
      <c t="str" s="4" r="B8">
        <f>COUNTIFS('Rankings - Cheat Sheet'!$E$3:$E$350, A8,'Rankings - Cheat Sheet'!$C$3:$C$350,"QB")</f>
        <v>1</v>
      </c>
      <c t="str" s="4" r="C8">
        <f>COUNTIFS('Rankings - Cheat Sheet'!$E$3:$E$350, A8,'Rankings - Cheat Sheet'!$C$3:$C$350,"RB")</f>
        <v>0</v>
      </c>
      <c t="str" s="4" r="D8">
        <f>COUNTIFS('Rankings - Cheat Sheet'!$E$3:$E$350, A8,'Rankings - Cheat Sheet'!$C$3:$C$350,"WR")</f>
        <v>0</v>
      </c>
      <c t="str" s="4" r="E8">
        <f>COUNTIFS('Rankings - Cheat Sheet'!$E$3:$E$350, A8,'Rankings - Cheat Sheet'!$C$3:$C$350,"TE")</f>
        <v>0</v>
      </c>
      <c t="str" s="4" r="F8">
        <f>COUNTIFS('Rankings - Cheat Sheet'!$E$3:$E$350, A8,'Rankings - Cheat Sheet'!$C$3:$C$350,"DST")</f>
        <v>0</v>
      </c>
      <c t="str" s="4" r="G8">
        <f>COUNTIFS('Rankings - Cheat Sheet'!$E$3:$E$350, A8,'Rankings - Cheat Sheet'!$C$3:$C$350,"K")</f>
        <v>0</v>
      </c>
      <c t="str" s="26" r="H8">
        <f>IF(AND('User Input'!$E$8=1),IF(B8&gt;$J$3,B8-$J$3,0)+IF(C8&gt;$K$3,C8-$K$3,0)+IF(D8&gt;$L$3,D8-$L$3,0)+IF(E8&gt;$M$3,E8-$M$3,0),IF(AND('User Input'!$F$8=1),IF(C8&gt;$K$3,C8-$K$3,0)+IF(D8&gt;$L$3,D8-$L$3,0)+IF(E8&gt;$M$3,E8-$M$3,0),IF(AND('User Input'!$G$8=1),IF(C8&gt;$K$3,C8-$K$3,0)+IF(D8&gt;$L$3,D8-$L$3,0),IF(AND('User Input'!$H$8=1),IF(D8&gt;$L$3,D8-$L$3,0)+IF(E8&gt;$M$3,E8-$M$3,0),0))))</f>
        <v>0</v>
      </c>
      <c s="2" r="I8"/>
      <c s="4" r="J8"/>
      <c s="29" r="K8"/>
      <c s="4" r="L8"/>
      <c s="4" r="M8"/>
      <c s="4" r="N8"/>
      <c s="4" r="O8"/>
      <c s="4" r="P8"/>
    </row>
    <row customHeight="1" r="9" ht="15.0">
      <c t="str" s="25" r="A9">
        <f>'User Input'!B11</f>
        <v>G</v>
      </c>
      <c t="str" s="4" r="B9">
        <f>COUNTIFS('Rankings - Cheat Sheet'!$E$3:$E$350, A9,'Rankings - Cheat Sheet'!$C$3:$C$350,"QB")</f>
        <v>1</v>
      </c>
      <c t="str" s="4" r="C9">
        <f>COUNTIFS('Rankings - Cheat Sheet'!$E$3:$E$350, A9,'Rankings - Cheat Sheet'!$C$3:$C$350,"RB")</f>
        <v>0</v>
      </c>
      <c t="str" s="4" r="D9">
        <f>COUNTIFS('Rankings - Cheat Sheet'!$E$3:$E$350, A9,'Rankings - Cheat Sheet'!$C$3:$C$350,"WR")</f>
        <v>0</v>
      </c>
      <c t="str" s="4" r="E9">
        <f>COUNTIFS('Rankings - Cheat Sheet'!$E$3:$E$350, A9,'Rankings - Cheat Sheet'!$C$3:$C$350,"TE")</f>
        <v>0</v>
      </c>
      <c t="str" s="4" r="F9">
        <f>COUNTIFS('Rankings - Cheat Sheet'!$E$3:$E$350, A9,'Rankings - Cheat Sheet'!$C$3:$C$350,"DST")</f>
        <v>0</v>
      </c>
      <c t="str" s="4" r="G9">
        <f>COUNTIFS('Rankings - Cheat Sheet'!$E$3:$E$350, A9,'Rankings - Cheat Sheet'!$C$3:$C$350,"K")</f>
        <v>0</v>
      </c>
      <c t="str" s="26" r="H9">
        <f>IF(AND('User Input'!$E$8=1),IF(B9&gt;$J$3,B9-$J$3,0)+IF(C9&gt;$K$3,C9-$K$3,0)+IF(D9&gt;$L$3,D9-$L$3,0)+IF(E9&gt;$M$3,E9-$M$3,0),IF(AND('User Input'!$F$8=1),IF(C9&gt;$K$3,C9-$K$3,0)+IF(D9&gt;$L$3,D9-$L$3,0)+IF(E9&gt;$M$3,E9-$M$3,0),IF(AND('User Input'!$G$8=1),IF(C9&gt;$K$3,C9-$K$3,0)+IF(D9&gt;$L$3,D9-$L$3,0),IF(AND('User Input'!$H$8=1),IF(D9&gt;$L$3,D9-$L$3,0)+IF(E9&gt;$M$3,E9-$M$3,0),0))))</f>
        <v>0</v>
      </c>
      <c s="2" r="I9"/>
      <c s="4" r="J9"/>
      <c s="4" r="K9"/>
      <c s="4" r="L9"/>
      <c s="4" r="M9"/>
      <c s="4" r="N9"/>
      <c s="4" r="O9"/>
      <c s="4" r="P9"/>
    </row>
    <row customHeight="1" r="10" ht="15.0">
      <c t="str" s="25" r="A10">
        <f>'User Input'!B12</f>
        <v>H</v>
      </c>
      <c t="str" s="4" r="B10">
        <f>COUNTIFS('Rankings - Cheat Sheet'!$E$3:$E$350, A10,'Rankings - Cheat Sheet'!$C$3:$C$350,"QB")</f>
        <v>2</v>
      </c>
      <c t="str" s="4" r="C10">
        <f>COUNTIFS('Rankings - Cheat Sheet'!$E$3:$E$350, A10,'Rankings - Cheat Sheet'!$C$3:$C$350,"RB")</f>
        <v>0</v>
      </c>
      <c t="str" s="4" r="D10">
        <f>COUNTIFS('Rankings - Cheat Sheet'!$E$3:$E$350, A10,'Rankings - Cheat Sheet'!$C$3:$C$350,"WR")</f>
        <v>0</v>
      </c>
      <c t="str" s="4" r="E10">
        <f>COUNTIFS('Rankings - Cheat Sheet'!$E$3:$E$350, A10,'Rankings - Cheat Sheet'!$C$3:$C$350,"TE")</f>
        <v>0</v>
      </c>
      <c t="str" s="4" r="F10">
        <f>COUNTIFS('Rankings - Cheat Sheet'!$E$3:$E$350, A10,'Rankings - Cheat Sheet'!$C$3:$C$350,"DST")</f>
        <v>0</v>
      </c>
      <c t="str" s="4" r="G10">
        <f>COUNTIFS('Rankings - Cheat Sheet'!$E$3:$E$350, A10,'Rankings - Cheat Sheet'!$C$3:$C$350,"K")</f>
        <v>0</v>
      </c>
      <c t="str" s="26" r="H10">
        <f>IF(AND('User Input'!$E$8=1),IF(B10&gt;$J$3,B10-$J$3,0)+IF(C10&gt;$K$3,C10-$K$3,0)+IF(D10&gt;$L$3,D10-$L$3,0)+IF(E10&gt;$M$3,E10-$M$3,0),IF(AND('User Input'!$F$8=1),IF(C10&gt;$K$3,C10-$K$3,0)+IF(D10&gt;$L$3,D10-$L$3,0)+IF(E10&gt;$M$3,E10-$M$3,0),IF(AND('User Input'!$G$8=1),IF(C10&gt;$K$3,C10-$K$3,0)+IF(D10&gt;$L$3,D10-$L$3,0),IF(AND('User Input'!$H$8=1),IF(D10&gt;$L$3,D10-$L$3,0)+IF(E10&gt;$M$3,E10-$M$3,0),0))))</f>
        <v>0</v>
      </c>
      <c s="2" r="I10"/>
      <c s="4" r="J10"/>
      <c s="4" r="K10"/>
      <c s="4" r="L10"/>
      <c s="4" r="M10"/>
      <c s="4" r="N10"/>
      <c s="4" r="O10"/>
      <c s="4" r="P10"/>
    </row>
    <row customHeight="1" r="11" ht="15.0">
      <c t="str" s="25" r="A11">
        <f>'User Input'!B13</f>
        <v>I</v>
      </c>
      <c t="str" s="4" r="B11">
        <f>COUNTIFS('Rankings - Cheat Sheet'!$E$3:$E$350, A11,'Rankings - Cheat Sheet'!$C$3:$C$350,"QB")</f>
        <v>1</v>
      </c>
      <c t="str" s="4" r="C11">
        <f>COUNTIFS('Rankings - Cheat Sheet'!$E$3:$E$350, A11,'Rankings - Cheat Sheet'!$C$3:$C$350,"RB")</f>
        <v>0</v>
      </c>
      <c t="str" s="4" r="D11">
        <f>COUNTIFS('Rankings - Cheat Sheet'!$E$3:$E$350, A11,'Rankings - Cheat Sheet'!$C$3:$C$350,"WR")</f>
        <v>0</v>
      </c>
      <c t="str" s="4" r="E11">
        <f>COUNTIFS('Rankings - Cheat Sheet'!$E$3:$E$350, A11,'Rankings - Cheat Sheet'!$C$3:$C$350,"TE")</f>
        <v>0</v>
      </c>
      <c t="str" s="4" r="F11">
        <f>COUNTIFS('Rankings - Cheat Sheet'!$E$3:$E$350, A11,'Rankings - Cheat Sheet'!$C$3:$C$350,"DST")</f>
        <v>0</v>
      </c>
      <c t="str" s="4" r="G11">
        <f>COUNTIFS('Rankings - Cheat Sheet'!$E$3:$E$350, A11,'Rankings - Cheat Sheet'!$C$3:$C$350,"K")</f>
        <v>0</v>
      </c>
      <c t="str" s="26" r="H11">
        <f>IF(AND('User Input'!$E$8=1),IF(B11&gt;$J$3,B11-$J$3,0)+IF(C11&gt;$K$3,C11-$K$3,0)+IF(D11&gt;$L$3,D11-$L$3,0)+IF(E11&gt;$M$3,E11-$M$3,0),IF(AND('User Input'!$F$8=1),IF(C11&gt;$K$3,C11-$K$3,0)+IF(D11&gt;$L$3,D11-$L$3,0)+IF(E11&gt;$M$3,E11-$M$3,0),IF(AND('User Input'!$G$8=1),IF(C11&gt;$K$3,C11-$K$3,0)+IF(D11&gt;$L$3,D11-$L$3,0),IF(AND('User Input'!$H$8=1),IF(D11&gt;$L$3,D11-$L$3,0)+IF(E11&gt;$M$3,E11-$M$3,0),0))))</f>
        <v>0</v>
      </c>
      <c s="2" r="I11"/>
      <c s="4" r="J11"/>
      <c s="4" r="K11"/>
      <c s="4" r="L11"/>
      <c s="4" r="M11"/>
      <c s="4" r="N11"/>
      <c s="4" r="O11"/>
      <c s="4" r="P11"/>
    </row>
    <row customHeight="1" r="12" ht="15.0">
      <c t="str" s="25" r="A12">
        <f>'User Input'!B14</f>
        <v>J</v>
      </c>
      <c t="str" s="4" r="B12">
        <f>COUNTIFS('Rankings - Cheat Sheet'!$E$3:$E$350, A12,'Rankings - Cheat Sheet'!$C$3:$C$350,"QB")</f>
        <v>1</v>
      </c>
      <c t="str" s="4" r="C12">
        <f>COUNTIFS('Rankings - Cheat Sheet'!$E$3:$E$350, A12,'Rankings - Cheat Sheet'!$C$3:$C$350,"RB")</f>
        <v>0</v>
      </c>
      <c t="str" s="4" r="D12">
        <f>COUNTIFS('Rankings - Cheat Sheet'!$E$3:$E$350, A12,'Rankings - Cheat Sheet'!$C$3:$C$350,"WR")</f>
        <v>0</v>
      </c>
      <c t="str" s="4" r="E12">
        <f>COUNTIFS('Rankings - Cheat Sheet'!$E$3:$E$350, A12,'Rankings - Cheat Sheet'!$C$3:$C$350,"TE")</f>
        <v>0</v>
      </c>
      <c t="str" s="4" r="F12">
        <f>COUNTIFS('Rankings - Cheat Sheet'!$E$3:$E$350, A12,'Rankings - Cheat Sheet'!$C$3:$C$350,"DST")</f>
        <v>0</v>
      </c>
      <c t="str" s="4" r="G12">
        <f>COUNTIFS('Rankings - Cheat Sheet'!$E$3:$E$350, A12,'Rankings - Cheat Sheet'!$C$3:$C$350,"K")</f>
        <v>0</v>
      </c>
      <c t="str" s="26" r="H12">
        <f>IF(AND('User Input'!$E$8=1),IF(B12&gt;$J$3,B12-$J$3,0)+IF(C12&gt;$K$3,C12-$K$3,0)+IF(D12&gt;$L$3,D12-$L$3,0)+IF(E12&gt;$M$3,E12-$M$3,0),IF(AND('User Input'!$F$8=1),IF(C12&gt;$K$3,C12-$K$3,0)+IF(D12&gt;$L$3,D12-$L$3,0)+IF(E12&gt;$M$3,E12-$M$3,0),IF(AND('User Input'!$G$8=1),IF(C12&gt;$K$3,C12-$K$3,0)+IF(D12&gt;$L$3,D12-$L$3,0),IF(AND('User Input'!$H$8=1),IF(D12&gt;$L$3,D12-$L$3,0)+IF(E12&gt;$M$3,E12-$M$3,0),0))))</f>
        <v>0</v>
      </c>
      <c s="2" r="I12"/>
      <c s="4" r="J12"/>
      <c s="4" r="K12"/>
      <c s="4" r="L12"/>
      <c s="4" r="M12"/>
      <c s="4" r="N12"/>
      <c s="4" r="O12"/>
      <c s="4" r="P12"/>
    </row>
    <row customHeight="1" r="13" ht="15.0">
      <c t="str" s="25" r="A13">
        <f>'User Input'!B15</f>
        <v>K</v>
      </c>
      <c t="str" s="4" r="B13">
        <f>COUNTIFS('Rankings - Cheat Sheet'!$E$3:$E$350, A13,'Rankings - Cheat Sheet'!$C$3:$C$350,"QB")</f>
        <v>1</v>
      </c>
      <c t="str" s="4" r="C13">
        <f>COUNTIFS('Rankings - Cheat Sheet'!$E$3:$E$350, A13,'Rankings - Cheat Sheet'!$C$3:$C$350,"RB")</f>
        <v>0</v>
      </c>
      <c t="str" s="4" r="D13">
        <f>COUNTIFS('Rankings - Cheat Sheet'!$E$3:$E$350, A13,'Rankings - Cheat Sheet'!$C$3:$C$350,"WR")</f>
        <v>0</v>
      </c>
      <c t="str" s="4" r="E13">
        <f>COUNTIFS('Rankings - Cheat Sheet'!$E$3:$E$350, A13,'Rankings - Cheat Sheet'!$C$3:$C$350,"TE")</f>
        <v>0</v>
      </c>
      <c t="str" s="4" r="F13">
        <f>COUNTIFS('Rankings - Cheat Sheet'!$E$3:$E$350, A13,'Rankings - Cheat Sheet'!$C$3:$C$350,"DST")</f>
        <v>0</v>
      </c>
      <c t="str" s="4" r="G13">
        <f>COUNTIFS('Rankings - Cheat Sheet'!$E$3:$E$350, A13,'Rankings - Cheat Sheet'!$C$3:$C$350,"K")</f>
        <v>0</v>
      </c>
      <c t="str" s="26" r="H13">
        <f>IF(AND('User Input'!$E$8=1),IF(B13&gt;$J$3,B13-$J$3,0)+IF(C13&gt;$K$3,C13-$K$3,0)+IF(D13&gt;$L$3,D13-$L$3,0)+IF(E13&gt;$M$3,E13-$M$3,0),IF(AND('User Input'!$F$8=1),IF(C13&gt;$K$3,C13-$K$3,0)+IF(D13&gt;$L$3,D13-$L$3,0)+IF(E13&gt;$M$3,E13-$M$3,0),IF(AND('User Input'!$G$8=1),IF(C13&gt;$K$3,C13-$K$3,0)+IF(D13&gt;$L$3,D13-$L$3,0),IF(AND('User Input'!$H$8=1),IF(D13&gt;$L$3,D13-$L$3,0)+IF(E13&gt;$M$3,E13-$M$3,0),0))))</f>
        <v>0</v>
      </c>
      <c s="2" r="I13"/>
      <c s="4" r="J13"/>
      <c s="4" r="K13"/>
      <c s="4" r="L13"/>
      <c s="4" r="M13"/>
      <c s="4" r="N13"/>
      <c s="4" r="O13"/>
      <c s="4" r="P13"/>
    </row>
    <row customHeight="1" r="14" ht="15.0">
      <c t="str" s="25" r="A14">
        <f>'User Input'!B16</f>
        <v>L</v>
      </c>
      <c t="str" s="4" r="B14">
        <f>COUNTIFS('Rankings - Cheat Sheet'!$E$3:$E$350, A14,'Rankings - Cheat Sheet'!$C$3:$C$350,"QB")</f>
        <v>1</v>
      </c>
      <c t="str" s="4" r="C14">
        <f>COUNTIFS('Rankings - Cheat Sheet'!$E$3:$E$350, A14,'Rankings - Cheat Sheet'!$C$3:$C$350,"RB")</f>
        <v>0</v>
      </c>
      <c t="str" s="4" r="D14">
        <f>COUNTIFS('Rankings - Cheat Sheet'!$E$3:$E$350, A14,'Rankings - Cheat Sheet'!$C$3:$C$350,"WR")</f>
        <v>0</v>
      </c>
      <c t="str" s="4" r="E14">
        <f>COUNTIFS('Rankings - Cheat Sheet'!$E$3:$E$350, A14,'Rankings - Cheat Sheet'!$C$3:$C$350,"TE")</f>
        <v>0</v>
      </c>
      <c t="str" s="4" r="F14">
        <f>COUNTIFS('Rankings - Cheat Sheet'!$E$3:$E$350, A14,'Rankings - Cheat Sheet'!$C$3:$C$350,"DST")</f>
        <v>0</v>
      </c>
      <c t="str" s="4" r="G14">
        <f>COUNTIFS('Rankings - Cheat Sheet'!$E$3:$E$350, A14,'Rankings - Cheat Sheet'!$C$3:$C$350,"K")</f>
        <v>0</v>
      </c>
      <c t="str" s="26" r="H14">
        <f>IF(AND('User Input'!$E$8=1),IF(B14&gt;$J$3,B14-$J$3,0)+IF(C14&gt;$K$3,C14-$K$3,0)+IF(D14&gt;$L$3,D14-$L$3,0)+IF(E14&gt;$M$3,E14-$M$3,0),IF(AND('User Input'!$F$8=1),IF(C14&gt;$K$3,C14-$K$3,0)+IF(D14&gt;$L$3,D14-$L$3,0)+IF(E14&gt;$M$3,E14-$M$3,0),IF(AND('User Input'!$G$8=1),IF(C14&gt;$K$3,C14-$K$3,0)+IF(D14&gt;$L$3,D14-$L$3,0),IF(AND('User Input'!$H$8=1),IF(D14&gt;$L$3,D14-$L$3,0)+IF(E14&gt;$M$3,E14-$M$3,0),0))))</f>
        <v>0</v>
      </c>
      <c s="2" r="I14"/>
      <c s="4" r="J14"/>
      <c s="4" r="K14"/>
      <c s="4" r="L14"/>
      <c s="4" r="M14"/>
      <c s="4" r="N14"/>
      <c s="4" r="O14"/>
      <c s="4" r="P14"/>
    </row>
    <row customHeight="1" r="15" ht="15.0">
      <c t="str" s="25" r="A15">
        <f>'User Input'!B17</f>
        <v> </v>
      </c>
      <c t="str" s="4" r="B15">
        <f>COUNTIFS('Rankings - Cheat Sheet'!$E$3:$E$350, A15,'Rankings - Cheat Sheet'!$C$3:$C$350,"QB")</f>
        <v>0</v>
      </c>
      <c t="str" s="4" r="C15">
        <f>COUNTIFS('Rankings - Cheat Sheet'!$E$3:$E$350, A15,'Rankings - Cheat Sheet'!$C$3:$C$350,"RB")</f>
        <v>0</v>
      </c>
      <c t="str" s="4" r="D15">
        <f>COUNTIFS('Rankings - Cheat Sheet'!$E$3:$E$350, A15,'Rankings - Cheat Sheet'!$C$3:$C$350,"WR")</f>
        <v>0</v>
      </c>
      <c t="str" s="4" r="E15">
        <f>COUNTIFS('Rankings - Cheat Sheet'!$E$3:$E$350, A15,'Rankings - Cheat Sheet'!$C$3:$C$350,"TE")</f>
        <v>0</v>
      </c>
      <c t="str" s="4" r="F15">
        <f>COUNTIFS('Rankings - Cheat Sheet'!$E$3:$E$350, A15,'Rankings - Cheat Sheet'!$C$3:$C$350,"DST")</f>
        <v>0</v>
      </c>
      <c t="str" s="4" r="G15">
        <f>COUNTIFS('Rankings - Cheat Sheet'!$E$3:$E$350, A15,'Rankings - Cheat Sheet'!$C$3:$C$350,"K")</f>
        <v>0</v>
      </c>
      <c t="str" s="26" r="H15">
        <f>IF(AND('User Input'!$E$8=1),IF(B15&gt;$J$3,B15-$J$3,0)+IF(C15&gt;$K$3,C15-$K$3,0)+IF(D15&gt;$L$3,D15-$L$3,0)+IF(E15&gt;$M$3,E15-$M$3,0),IF(AND('User Input'!$F$8=1),IF(C15&gt;$K$3,C15-$K$3,0)+IF(D15&gt;$L$3,D15-$L$3,0)+IF(E15&gt;$M$3,E15-$M$3,0),IF(AND('User Input'!$G$8=1),IF(C15&gt;$K$3,C15-$K$3,0)+IF(D15&gt;$L$3,D15-$L$3,0),IF(AND('User Input'!$H$8=1),IF(D15&gt;$L$3,D15-$L$3,0)+IF(E15&gt;$M$3,E15-$M$3,0),0))))</f>
        <v>0</v>
      </c>
      <c s="2" r="I15"/>
      <c s="4" r="J15"/>
      <c s="4" r="K15"/>
      <c s="4" r="L15"/>
      <c s="4" r="M15"/>
      <c s="4" r="N15"/>
      <c s="4" r="O15"/>
      <c s="4" r="P15"/>
    </row>
    <row customHeight="1" r="16" ht="15.0">
      <c t="str" s="25" r="A16">
        <f>'User Input'!B18</f>
        <v> </v>
      </c>
      <c t="str" s="4" r="B16">
        <f>COUNTIFS('Rankings - Cheat Sheet'!$E$3:$E$350, A16,'Rankings - Cheat Sheet'!$C$3:$C$350,"QB")</f>
        <v>0</v>
      </c>
      <c t="str" s="4" r="C16">
        <f>COUNTIFS('Rankings - Cheat Sheet'!$E$3:$E$350, A16,'Rankings - Cheat Sheet'!$C$3:$C$350,"RB")</f>
        <v>0</v>
      </c>
      <c t="str" s="4" r="D16">
        <f>COUNTIFS('Rankings - Cheat Sheet'!$E$3:$E$350, A16,'Rankings - Cheat Sheet'!$C$3:$C$350,"WR")</f>
        <v>0</v>
      </c>
      <c t="str" s="4" r="E16">
        <f>COUNTIFS('Rankings - Cheat Sheet'!$E$3:$E$350, A16,'Rankings - Cheat Sheet'!$C$3:$C$350,"TE")</f>
        <v>0</v>
      </c>
      <c t="str" s="4" r="F16">
        <f>COUNTIFS('Rankings - Cheat Sheet'!$E$3:$E$350, A16,'Rankings - Cheat Sheet'!$C$3:$C$350,"DST")</f>
        <v>0</v>
      </c>
      <c t="str" s="4" r="G16">
        <f>COUNTIFS('Rankings - Cheat Sheet'!$E$3:$E$350, A16,'Rankings - Cheat Sheet'!$C$3:$C$350,"K")</f>
        <v>0</v>
      </c>
      <c t="str" s="26" r="H16">
        <f>IF(AND('User Input'!$E$8=1),IF(B16&gt;$J$3,B16-$J$3,0)+IF(C16&gt;$K$3,C16-$K$3,0)+IF(D16&gt;$L$3,D16-$L$3,0)+IF(E16&gt;$M$3,E16-$M$3,0),IF(AND('User Input'!$F$8=1),IF(C16&gt;$K$3,C16-$K$3,0)+IF(D16&gt;$L$3,D16-$L$3,0)+IF(E16&gt;$M$3,E16-$M$3,0),IF(AND('User Input'!$G$8=1),IF(C16&gt;$K$3,C16-$K$3,0)+IF(D16&gt;$L$3,D16-$L$3,0),IF(AND('User Input'!$H$8=1),IF(D16&gt;$L$3,D16-$L$3,0)+IF(E16&gt;$M$3,E16-$M$3,0),0))))</f>
        <v>0</v>
      </c>
      <c s="2" r="I16"/>
      <c s="4" r="J16"/>
      <c s="4" r="K16"/>
      <c s="4" r="L16"/>
      <c s="4" r="M16"/>
      <c s="4" r="N16"/>
      <c s="4" r="O16"/>
      <c s="4" r="P16"/>
    </row>
    <row customHeight="1" r="17" ht="15.0">
      <c t="str" s="25" r="A17">
        <f>'User Input'!B19</f>
        <v> </v>
      </c>
      <c t="str" s="4" r="B17">
        <f>COUNTIFS('Rankings - Cheat Sheet'!$E$3:$E$350, A17,'Rankings - Cheat Sheet'!$C$3:$C$350,"QB")</f>
        <v>0</v>
      </c>
      <c t="str" s="4" r="C17">
        <f>COUNTIFS('Rankings - Cheat Sheet'!$E$3:$E$350, A17,'Rankings - Cheat Sheet'!$C$3:$C$350,"RB")</f>
        <v>0</v>
      </c>
      <c t="str" s="4" r="D17">
        <f>COUNTIFS('Rankings - Cheat Sheet'!$E$3:$E$350, A17,'Rankings - Cheat Sheet'!$C$3:$C$350,"WR")</f>
        <v>0</v>
      </c>
      <c t="str" s="4" r="E17">
        <f>COUNTIFS('Rankings - Cheat Sheet'!$E$3:$E$350, A17,'Rankings - Cheat Sheet'!$C$3:$C$350,"TE")</f>
        <v>0</v>
      </c>
      <c t="str" s="4" r="F17">
        <f>COUNTIFS('Rankings - Cheat Sheet'!$E$3:$E$350, A17,'Rankings - Cheat Sheet'!$C$3:$C$350,"DST")</f>
        <v>0</v>
      </c>
      <c t="str" s="4" r="G17">
        <f>COUNTIFS('Rankings - Cheat Sheet'!$E$3:$E$350, A17,'Rankings - Cheat Sheet'!$C$3:$C$350,"K")</f>
        <v>0</v>
      </c>
      <c t="str" s="26" r="H17">
        <f>IF(AND('User Input'!$E$8=1),IF(B17&gt;$J$3,B17-$J$3,0)+IF(C17&gt;$K$3,C17-$K$3,0)+IF(D17&gt;$L$3,D17-$L$3,0)+IF(E17&gt;$M$3,E17-$M$3,0),IF(AND('User Input'!$F$8=1),IF(C17&gt;$K$3,C17-$K$3,0)+IF(D17&gt;$L$3,D17-$L$3,0)+IF(E17&gt;$M$3,E17-$M$3,0),IF(AND('User Input'!$G$8=1),IF(C17&gt;$K$3,C17-$K$3,0)+IF(D17&gt;$L$3,D17-$L$3,0),IF(AND('User Input'!$H$8=1),IF(D17&gt;$L$3,D17-$L$3,0)+IF(E17&gt;$M$3,E17-$M$3,0),0))))</f>
        <v>0</v>
      </c>
      <c s="2" r="I17"/>
      <c s="4" r="J17"/>
      <c s="4" r="K17"/>
      <c s="4" r="L17"/>
      <c s="4" r="M17"/>
      <c s="4" r="N17"/>
      <c s="4" r="O17"/>
      <c s="4" r="P17"/>
    </row>
    <row customHeight="1" r="18" ht="15.75">
      <c t="str" s="30" r="A18">
        <f>'User Input'!B20</f>
        <v> </v>
      </c>
      <c t="str" s="27" r="B18">
        <f>COUNTIFS('Rankings - Cheat Sheet'!$E$3:$E$350, A18,'Rankings - Cheat Sheet'!$C$3:$C$350,"QB")</f>
        <v>0</v>
      </c>
      <c t="str" s="27" r="C18">
        <f>COUNTIFS('Rankings - Cheat Sheet'!$E$3:$E$350, A18,'Rankings - Cheat Sheet'!$C$3:$C$350,"RB")</f>
        <v>0</v>
      </c>
      <c t="str" s="27" r="D18">
        <f>COUNTIFS('Rankings - Cheat Sheet'!$E$3:$E$350, A18,'Rankings - Cheat Sheet'!$C$3:$C$350,"WR")</f>
        <v>0</v>
      </c>
      <c t="str" s="27" r="E18">
        <f>COUNTIFS('Rankings - Cheat Sheet'!$E$3:$E$350, A18,'Rankings - Cheat Sheet'!$C$3:$C$350,"TE")</f>
        <v>0</v>
      </c>
      <c t="str" s="27" r="F18">
        <f>COUNTIFS('Rankings - Cheat Sheet'!$E$3:$E$350, A18,'Rankings - Cheat Sheet'!$C$3:$C$350,"DST")</f>
        <v>0</v>
      </c>
      <c t="str" s="27" r="G18">
        <f>COUNTIFS('Rankings - Cheat Sheet'!$E$3:$E$350, A18,'Rankings - Cheat Sheet'!$C$3:$C$350,"K")</f>
        <v>0</v>
      </c>
      <c t="str" s="31" r="H18">
        <f>IF(AND('User Input'!$E$8=1),IF(B18&gt;$J$3,B18-$J$3,0)+IF(C18&gt;$K$3,C18-$K$3,0)+IF(D18&gt;$L$3,D18-$L$3,0)+IF(E18&gt;$M$3,E18-$M$3,0),IF(AND('User Input'!$F$8=1),IF(C18&gt;$K$3,C18-$K$3,0)+IF(D18&gt;$L$3,D18-$L$3,0)+IF(E18&gt;$M$3,E18-$M$3,0),IF(AND('User Input'!$G$8=1),IF(C18&gt;$K$3,C18-$K$3,0)+IF(D18&gt;$L$3,D18-$L$3,0),IF(AND('User Input'!$H$8=1),IF(D18&gt;$L$3,D18-$L$3,0)+IF(E18&gt;$M$3,E18-$M$3,0),0))))</f>
        <v>0</v>
      </c>
      <c s="2" r="I18"/>
      <c s="4" r="J18"/>
      <c s="4" r="K18"/>
      <c s="4" r="L18"/>
      <c s="4" r="M18"/>
      <c s="4" r="N18"/>
      <c s="4" r="O18"/>
      <c s="4" r="P18"/>
    </row>
    <row customHeight="1" r="19" ht="15.0">
      <c s="29" r="A19"/>
      <c s="4" r="B19"/>
      <c s="4" r="C19"/>
      <c s="4" r="D19"/>
      <c s="4" r="E19"/>
      <c s="4" r="F19"/>
      <c s="4" r="G19"/>
      <c s="2" r="H19"/>
      <c s="2" r="I19"/>
      <c s="4" r="J19"/>
      <c s="4" r="K19"/>
      <c s="4" r="L19"/>
      <c s="4" r="M19"/>
      <c s="4" r="N19"/>
      <c s="4" r="O19"/>
      <c s="4" r="P19"/>
    </row>
    <row customHeight="1" r="20" ht="15.75">
      <c s="29" r="A20"/>
      <c s="4" r="B20"/>
      <c s="4" r="C20"/>
      <c s="4" r="D20"/>
      <c s="4" r="E20"/>
      <c s="4" r="F20"/>
      <c s="4" r="G20"/>
      <c s="2" r="H20"/>
      <c s="2" r="I20"/>
      <c s="4" r="J20"/>
      <c s="4" r="K20"/>
      <c s="4" r="L20"/>
      <c s="4" r="M20"/>
      <c s="4" r="N20"/>
      <c s="4" r="O20"/>
      <c s="4" r="P20"/>
    </row>
    <row customHeight="1" r="21" ht="15.0">
      <c t="s" s="23" r="A21">
        <v>65</v>
      </c>
      <c s="2" r="H21"/>
      <c s="2" r="I21"/>
      <c s="4" r="J21"/>
      <c s="4" r="K21"/>
      <c s="4" r="L21"/>
      <c s="4" r="M21"/>
      <c s="4" r="N21"/>
      <c s="4" r="O21"/>
      <c s="4" r="P21"/>
    </row>
    <row customHeight="1" r="22" ht="15.0">
      <c t="s" s="32" r="A22">
        <v>66</v>
      </c>
      <c t="s" s="11" r="B22">
        <v>67</v>
      </c>
      <c t="s" s="11" r="C22">
        <v>68</v>
      </c>
      <c t="s" s="11" r="D22">
        <v>69</v>
      </c>
      <c t="s" s="11" r="E22">
        <v>70</v>
      </c>
      <c t="s" s="11" r="F22">
        <v>71</v>
      </c>
      <c t="s" s="12" r="G22">
        <v>72</v>
      </c>
      <c s="2" r="H22"/>
      <c s="2" r="I22"/>
      <c s="4" r="J22"/>
      <c s="4" r="K22"/>
      <c s="4" r="L22"/>
      <c s="4" r="M22"/>
      <c s="4" r="N22"/>
      <c s="4" r="O22"/>
      <c s="4" r="P22"/>
    </row>
    <row customHeight="1" r="23" ht="15.0">
      <c t="str" s="25" r="A23">
        <f>'User Input'!B5</f>
        <v>A</v>
      </c>
      <c t="str" s="33" r="B23">
        <f>IF('User Input'!$E$13=1,(SUMIFS('Rankings - Cheat Sheet'!$U$3:$U$323,'Rankings - Cheat Sheet'!$E$3:$E$323,A23,'Rankings - Cheat Sheet'!$C$3:$C$323,$B$22)),IF('User Input'!$F$13=1,(SUMIFS('Rankings - Cheat Sheet'!$V$3:$V$323,'Rankings - Cheat Sheet'!$E$3:$E$323,A23,'Rankings - Cheat Sheet'!$C$3:$C$323,$B$22)),IF('User Input'!$G$13=1,(SUMIFS('Rankings - Cheat Sheet'!$W$3:$W$323,'Rankings - Cheat Sheet'!$E$3:$E$323,A23,'Rankings - Cheat Sheet'!$C$3:$C$323,$B$22)))))/(COUNTIFS('Rankings - Cheat Sheet'!$E$3:$E$323,A23,'Rankings - Cheat Sheet'!$C$3:$C$323,$B$22))</f>
        <v>284.9</v>
      </c>
      <c t="str" s="33" r="C23">
        <f>IF('User Input'!$E$13=1,(SUMIFS('Rankings - Cheat Sheet'!$U$3:$U$323,'Rankings - Cheat Sheet'!$E$3:$E$323,A23,'Rankings - Cheat Sheet'!$C$3:$C$323,$C$22)),IF('User Input'!$F$13=1,(SUMIFS('Rankings - Cheat Sheet'!$V$3:$V$323,'Rankings - Cheat Sheet'!$E$3:$E$323,A23,'Rankings - Cheat Sheet'!$C$3:$C$323,$C$22)),IF('User Input'!$G$13=1,(SUMIFS('Rankings - Cheat Sheet'!$W$3:$W$323,'Rankings - Cheat Sheet'!$E$3:$E$323,A23,'Rankings - Cheat Sheet'!$C$3:$C$323,$C$22)))))/(COUNTIFS('Rankings - Cheat Sheet'!$E$3:$E$323,A23,'Rankings - Cheat Sheet'!$C$3:$C$323,$C$22))</f>
        <v>303.7</v>
      </c>
      <c t="str" s="33" r="D23">
        <f>IF('User Input'!$E$13=1,(SUMIFS('Rankings - Cheat Sheet'!$U$3:$U$323,'Rankings - Cheat Sheet'!$E$3:$E$323,A23,'Rankings - Cheat Sheet'!$C$3:$C$323,$D$22)),IF('User Input'!$F$13=1,(SUMIFS('Rankings - Cheat Sheet'!$V$3:$V$323,'Rankings - Cheat Sheet'!$E$3:$E$323,A23,'Rankings - Cheat Sheet'!$C$3:$C$323,$D$22)),IF('User Input'!$G$13=1,(SUMIFS('Rankings - Cheat Sheet'!$W$3:$W$323,'Rankings - Cheat Sheet'!$E$3:$E$323,A23,'Rankings - Cheat Sheet'!$C$3:$C$323,$D$22)))))/(COUNTIFS('Rankings - Cheat Sheet'!$E$3:$E$323,A23,'Rankings - Cheat Sheet'!$C$3:$C$323,$D$22))</f>
        <v>205.6</v>
      </c>
      <c t="str" s="33" r="E23">
        <f>IF('User Input'!$E$13=1,(SUMIFS('Rankings - Cheat Sheet'!$U$3:$U$323,'Rankings - Cheat Sheet'!$E$3:$E$323,A23,'Rankings - Cheat Sheet'!$C$3:$C$323,$E$22)),IF('User Input'!$F$13=1,(SUMIFS('Rankings - Cheat Sheet'!$V$3:$V$323,'Rankings - Cheat Sheet'!$E$3:$E$323,A23,'Rankings - Cheat Sheet'!$C$3:$C$323,$E$22)),IF('User Input'!$G$13=1,(SUMIFS('Rankings - Cheat Sheet'!$W$3:$W$323,'Rankings - Cheat Sheet'!$E$3:$E$323,A23,'Rankings - Cheat Sheet'!$C$3:$C$323,$E$22)))))/(COUNTIFS('Rankings - Cheat Sheet'!$E$3:$E$323,A23,'Rankings - Cheat Sheet'!$C$3:$C$323,$E$22))</f>
        <v>223.4</v>
      </c>
      <c t="str" s="33" r="F23">
        <f>IF('User Input'!$E$13=1,(SUMIFS('Rankings - Cheat Sheet'!$U$3:$U$323,'Rankings - Cheat Sheet'!$E$3:$E$323,A23,'Rankings - Cheat Sheet'!$C$3:$C$323,$F$22)),IF('User Input'!$F$13=1,(SUMIFS('Rankings - Cheat Sheet'!$V$3:$V$323,'Rankings - Cheat Sheet'!$E$3:$E$323,A23,'Rankings - Cheat Sheet'!$C$3:$C$323,$F$22)),IF('User Input'!$G$13=1,(SUMIFS('Rankings - Cheat Sheet'!$W$3:$W$323,'Rankings - Cheat Sheet'!$E$3:$E$323,A23,'Rankings - Cheat Sheet'!$C$3:$C$323,$F$22)))))/(COUNTIFS('Rankings - Cheat Sheet'!$E$3:$E$323,A23,'Rankings - Cheat Sheet'!$C$3:$C$323,$F$22))</f>
        <v>#DIV/0!</v>
      </c>
      <c t="str" s="34" r="G23">
        <f>IF('User Input'!$E$13=1,(SUMIFS('Rankings - Cheat Sheet'!$U$3:$U$323,'Rankings - Cheat Sheet'!$E$3:$E$323,A23,'Rankings - Cheat Sheet'!$C$3:$C$323,$G$22)),IF('User Input'!$F$13=1,(SUMIFS('Rankings - Cheat Sheet'!$V$3:$V$323,'Rankings - Cheat Sheet'!$E$3:$E$323,A23,'Rankings - Cheat Sheet'!$C$3:$C$323,$G$22)),IF('User Input'!$G$13=1,(SUMIFS('Rankings - Cheat Sheet'!$W$3:$W$323,'Rankings - Cheat Sheet'!$E$3:$E$323,A23,'Rankings - Cheat Sheet'!$C$3:$C$323,$G$22)))))/(COUNTIFS('Rankings - Cheat Sheet'!$E$3:$E$323,A23,'Rankings - Cheat Sheet'!$C$3:$C$323,$G$22))</f>
        <v>#DIV/0!</v>
      </c>
      <c s="2" r="H23"/>
      <c s="2" r="I23"/>
      <c s="4" r="J23"/>
      <c s="4" r="K23"/>
      <c s="4" r="L23"/>
      <c s="4" r="M23"/>
      <c s="4" r="N23"/>
      <c s="4" r="O23"/>
      <c s="4" r="P23"/>
    </row>
    <row customHeight="1" r="24" ht="15.0">
      <c t="str" s="25" r="A24">
        <f>'User Input'!B6</f>
        <v>B</v>
      </c>
      <c t="str" s="33" r="B24">
        <f>IF('User Input'!$E$13=1,(SUMIFS('Rankings - Cheat Sheet'!$U$3:$U$323,'Rankings - Cheat Sheet'!$E$3:$E$323,A24,'Rankings - Cheat Sheet'!$C$3:$C$323,$B$22)),IF('User Input'!$F$13=1,(SUMIFS('Rankings - Cheat Sheet'!$V$3:$V$323,'Rankings - Cheat Sheet'!$E$3:$E$323,A24,'Rankings - Cheat Sheet'!$C$3:$C$323,$B$22)),IF('User Input'!$G$13=1,(SUMIFS('Rankings - Cheat Sheet'!$W$3:$W$323,'Rankings - Cheat Sheet'!$E$3:$E$323,A24,'Rankings - Cheat Sheet'!$C$3:$C$323,$B$22)))))/(COUNTIFS('Rankings - Cheat Sheet'!$E$3:$E$323,A24,'Rankings - Cheat Sheet'!$C$3:$C$323,$B$22))</f>
        <v>335.6</v>
      </c>
      <c t="str" s="33" r="C24">
        <f>IF('User Input'!$E$13=1,(SUMIFS('Rankings - Cheat Sheet'!$U$3:$U$323,'Rankings - Cheat Sheet'!$E$3:$E$323,A24,'Rankings - Cheat Sheet'!$C$3:$C$323,$C$22)),IF('User Input'!$F$13=1,(SUMIFS('Rankings - Cheat Sheet'!$V$3:$V$323,'Rankings - Cheat Sheet'!$E$3:$E$323,A24,'Rankings - Cheat Sheet'!$C$3:$C$323,$C$22)),IF('User Input'!$G$13=1,(SUMIFS('Rankings - Cheat Sheet'!$W$3:$W$323,'Rankings - Cheat Sheet'!$E$3:$E$323,A24,'Rankings - Cheat Sheet'!$C$3:$C$323,$C$22)))))/(COUNTIFS('Rankings - Cheat Sheet'!$E$3:$E$323,A24,'Rankings - Cheat Sheet'!$C$3:$C$323,$C$22))</f>
        <v>#DIV/0!</v>
      </c>
      <c t="str" s="33" r="D24">
        <f>IF('User Input'!$E$13=1,(SUMIFS('Rankings - Cheat Sheet'!$U$3:$U$323,'Rankings - Cheat Sheet'!$E$3:$E$323,A24,'Rankings - Cheat Sheet'!$C$3:$C$323,$D$22)),IF('User Input'!$F$13=1,(SUMIFS('Rankings - Cheat Sheet'!$V$3:$V$323,'Rankings - Cheat Sheet'!$E$3:$E$323,A24,'Rankings - Cheat Sheet'!$C$3:$C$323,$D$22)),IF('User Input'!$G$13=1,(SUMIFS('Rankings - Cheat Sheet'!$W$3:$W$323,'Rankings - Cheat Sheet'!$E$3:$E$323,A24,'Rankings - Cheat Sheet'!$C$3:$C$323,$D$22)))))/(COUNTIFS('Rankings - Cheat Sheet'!$E$3:$E$323,A24,'Rankings - Cheat Sheet'!$C$3:$C$323,$D$22))</f>
        <v>#DIV/0!</v>
      </c>
      <c t="str" s="33" r="E24">
        <f>IF('User Input'!$E$13=1,(SUMIFS('Rankings - Cheat Sheet'!$U$3:$U$323,'Rankings - Cheat Sheet'!$E$3:$E$323,A24,'Rankings - Cheat Sheet'!$C$3:$C$323,$E$22)),IF('User Input'!$F$13=1,(SUMIFS('Rankings - Cheat Sheet'!$V$3:$V$323,'Rankings - Cheat Sheet'!$E$3:$E$323,A24,'Rankings - Cheat Sheet'!$C$3:$C$323,$E$22)),IF('User Input'!$G$13=1,(SUMIFS('Rankings - Cheat Sheet'!$W$3:$W$323,'Rankings - Cheat Sheet'!$E$3:$E$323,A24,'Rankings - Cheat Sheet'!$C$3:$C$323,$E$22)))))/(COUNTIFS('Rankings - Cheat Sheet'!$E$3:$E$323,A24,'Rankings - Cheat Sheet'!$C$3:$C$323,$E$22))</f>
        <v>#DIV/0!</v>
      </c>
      <c t="str" s="33" r="F24">
        <f>IF('User Input'!$E$13=1,(SUMIFS('Rankings - Cheat Sheet'!$U$3:$U$323,'Rankings - Cheat Sheet'!$E$3:$E$323,A24,'Rankings - Cheat Sheet'!$C$3:$C$323,$F$22)),IF('User Input'!$F$13=1,(SUMIFS('Rankings - Cheat Sheet'!$V$3:$V$323,'Rankings - Cheat Sheet'!$E$3:$E$323,A24,'Rankings - Cheat Sheet'!$C$3:$C$323,$F$22)),IF('User Input'!$G$13=1,(SUMIFS('Rankings - Cheat Sheet'!$W$3:$W$323,'Rankings - Cheat Sheet'!$E$3:$E$323,A24,'Rankings - Cheat Sheet'!$C$3:$C$323,$F$22)))))/(COUNTIFS('Rankings - Cheat Sheet'!$E$3:$E$323,A24,'Rankings - Cheat Sheet'!$C$3:$C$323,$F$22))</f>
        <v>#DIV/0!</v>
      </c>
      <c t="str" s="34" r="G24">
        <f>IF('User Input'!$E$13=1,(SUMIFS('Rankings - Cheat Sheet'!$U$3:$U$323,'Rankings - Cheat Sheet'!$E$3:$E$323,A24,'Rankings - Cheat Sheet'!$C$3:$C$323,$G$22)),IF('User Input'!$F$13=1,(SUMIFS('Rankings - Cheat Sheet'!$V$3:$V$323,'Rankings - Cheat Sheet'!$E$3:$E$323,A24,'Rankings - Cheat Sheet'!$C$3:$C$323,$G$22)),IF('User Input'!$G$13=1,(SUMIFS('Rankings - Cheat Sheet'!$W$3:$W$323,'Rankings - Cheat Sheet'!$E$3:$E$323,A24,'Rankings - Cheat Sheet'!$C$3:$C$323,$G$22)))))/(COUNTIFS('Rankings - Cheat Sheet'!$E$3:$E$323,A24,'Rankings - Cheat Sheet'!$C$3:$C$323,$G$22))</f>
        <v>#DIV/0!</v>
      </c>
      <c s="2" r="H24"/>
      <c s="2" r="I24"/>
      <c s="4" r="J24"/>
      <c s="4" r="K24"/>
      <c s="4" r="L24"/>
      <c s="4" r="M24"/>
      <c s="4" r="N24"/>
      <c s="4" r="O24"/>
      <c s="4" r="P24"/>
    </row>
    <row customHeight="1" r="25" ht="15.0">
      <c t="str" s="25" r="A25">
        <f>'User Input'!B7</f>
        <v>C</v>
      </c>
      <c t="str" s="33" r="B25">
        <f>IF('User Input'!$E$13=1,(SUMIFS('Rankings - Cheat Sheet'!$U$3:$U$323,'Rankings - Cheat Sheet'!$E$3:$E$323,A25,'Rankings - Cheat Sheet'!$C$3:$C$323,$B$22)),IF('User Input'!$F$13=1,(SUMIFS('Rankings - Cheat Sheet'!$V$3:$V$323,'Rankings - Cheat Sheet'!$E$3:$E$323,A25,'Rankings - Cheat Sheet'!$C$3:$C$323,$B$22)),IF('User Input'!$G$13=1,(SUMIFS('Rankings - Cheat Sheet'!$W$3:$W$323,'Rankings - Cheat Sheet'!$E$3:$E$323,A25,'Rankings - Cheat Sheet'!$C$3:$C$323,$B$22)))))/(COUNTIFS('Rankings - Cheat Sheet'!$E$3:$E$323,A25,'Rankings - Cheat Sheet'!$C$3:$C$323,$B$22))</f>
        <v>225.8</v>
      </c>
      <c t="str" s="33" r="C25">
        <f>IF('User Input'!$E$13=1,(SUMIFS('Rankings - Cheat Sheet'!$U$3:$U$323,'Rankings - Cheat Sheet'!$E$3:$E$323,A25,'Rankings - Cheat Sheet'!$C$3:$C$323,$C$22)),IF('User Input'!$F$13=1,(SUMIFS('Rankings - Cheat Sheet'!$V$3:$V$323,'Rankings - Cheat Sheet'!$E$3:$E$323,A25,'Rankings - Cheat Sheet'!$C$3:$C$323,$C$22)),IF('User Input'!$G$13=1,(SUMIFS('Rankings - Cheat Sheet'!$W$3:$W$323,'Rankings - Cheat Sheet'!$E$3:$E$323,A25,'Rankings - Cheat Sheet'!$C$3:$C$323,$C$22)))))/(COUNTIFS('Rankings - Cheat Sheet'!$E$3:$E$323,A25,'Rankings - Cheat Sheet'!$C$3:$C$323,$C$22))</f>
        <v>204.9</v>
      </c>
      <c t="str" s="33" r="D25">
        <f>IF('User Input'!$E$13=1,(SUMIFS('Rankings - Cheat Sheet'!$U$3:$U$323,'Rankings - Cheat Sheet'!$E$3:$E$323,A25,'Rankings - Cheat Sheet'!$C$3:$C$323,$D$22)),IF('User Input'!$F$13=1,(SUMIFS('Rankings - Cheat Sheet'!$V$3:$V$323,'Rankings - Cheat Sheet'!$E$3:$E$323,A25,'Rankings - Cheat Sheet'!$C$3:$C$323,$D$22)),IF('User Input'!$G$13=1,(SUMIFS('Rankings - Cheat Sheet'!$W$3:$W$323,'Rankings - Cheat Sheet'!$E$3:$E$323,A25,'Rankings - Cheat Sheet'!$C$3:$C$323,$D$22)))))/(COUNTIFS('Rankings - Cheat Sheet'!$E$3:$E$323,A25,'Rankings - Cheat Sheet'!$C$3:$C$323,$D$22))</f>
        <v>188.3</v>
      </c>
      <c t="str" s="33" r="E25">
        <f>IF('User Input'!$E$13=1,(SUMIFS('Rankings - Cheat Sheet'!$U$3:$U$323,'Rankings - Cheat Sheet'!$E$3:$E$323,A25,'Rankings - Cheat Sheet'!$C$3:$C$323,$E$22)),IF('User Input'!$F$13=1,(SUMIFS('Rankings - Cheat Sheet'!$V$3:$V$323,'Rankings - Cheat Sheet'!$E$3:$E$323,A25,'Rankings - Cheat Sheet'!$C$3:$C$323,$E$22)),IF('User Input'!$G$13=1,(SUMIFS('Rankings - Cheat Sheet'!$W$3:$W$323,'Rankings - Cheat Sheet'!$E$3:$E$323,A25,'Rankings - Cheat Sheet'!$C$3:$C$323,$E$22)))))/(COUNTIFS('Rankings - Cheat Sheet'!$E$3:$E$323,A25,'Rankings - Cheat Sheet'!$C$3:$C$323,$E$22))</f>
        <v>#DIV/0!</v>
      </c>
      <c t="str" s="33" r="F25">
        <f>IF('User Input'!$E$13=1,(SUMIFS('Rankings - Cheat Sheet'!$U$3:$U$323,'Rankings - Cheat Sheet'!$E$3:$E$323,A25,'Rankings - Cheat Sheet'!$C$3:$C$323,$F$22)),IF('User Input'!$F$13=1,(SUMIFS('Rankings - Cheat Sheet'!$V$3:$V$323,'Rankings - Cheat Sheet'!$E$3:$E$323,A25,'Rankings - Cheat Sheet'!$C$3:$C$323,$F$22)),IF('User Input'!$G$13=1,(SUMIFS('Rankings - Cheat Sheet'!$W$3:$W$323,'Rankings - Cheat Sheet'!$E$3:$E$323,A25,'Rankings - Cheat Sheet'!$C$3:$C$323,$F$22)))))/(COUNTIFS('Rankings - Cheat Sheet'!$E$3:$E$323,A25,'Rankings - Cheat Sheet'!$C$3:$C$323,$F$22))</f>
        <v>#DIV/0!</v>
      </c>
      <c t="str" s="34" r="G25">
        <f>IF('User Input'!$E$13=1,(SUMIFS('Rankings - Cheat Sheet'!$U$3:$U$323,'Rankings - Cheat Sheet'!$E$3:$E$323,A25,'Rankings - Cheat Sheet'!$C$3:$C$323,$G$22)),IF('User Input'!$F$13=1,(SUMIFS('Rankings - Cheat Sheet'!$V$3:$V$323,'Rankings - Cheat Sheet'!$E$3:$E$323,A25,'Rankings - Cheat Sheet'!$C$3:$C$323,$G$22)),IF('User Input'!$G$13=1,(SUMIFS('Rankings - Cheat Sheet'!$W$3:$W$323,'Rankings - Cheat Sheet'!$E$3:$E$323,A25,'Rankings - Cheat Sheet'!$C$3:$C$323,$G$22)))))/(COUNTIFS('Rankings - Cheat Sheet'!$E$3:$E$323,A25,'Rankings - Cheat Sheet'!$C$3:$C$323,$G$22))</f>
        <v>#DIV/0!</v>
      </c>
      <c s="2" r="H25"/>
      <c s="2" r="I25"/>
      <c s="4" r="J25"/>
      <c s="4" r="K25"/>
      <c s="4" r="L25"/>
      <c s="4" r="M25"/>
      <c s="4" r="N25"/>
      <c s="4" r="O25"/>
      <c s="4" r="P25"/>
    </row>
    <row customHeight="1" r="26" ht="15.0">
      <c t="str" s="25" r="A26">
        <f>'User Input'!B8</f>
        <v>D</v>
      </c>
      <c t="str" s="33" r="B26">
        <f>IF('User Input'!$E$13=1,(SUMIFS('Rankings - Cheat Sheet'!$U$3:$U$323,'Rankings - Cheat Sheet'!$E$3:$E$323,A26,'Rankings - Cheat Sheet'!$C$3:$C$323,$B$22)),IF('User Input'!$F$13=1,(SUMIFS('Rankings - Cheat Sheet'!$V$3:$V$323,'Rankings - Cheat Sheet'!$E$3:$E$323,A26,'Rankings - Cheat Sheet'!$C$3:$C$323,$B$22)),IF('User Input'!$G$13=1,(SUMIFS('Rankings - Cheat Sheet'!$W$3:$W$323,'Rankings - Cheat Sheet'!$E$3:$E$323,A26,'Rankings - Cheat Sheet'!$C$3:$C$323,$B$22)))))/(COUNTIFS('Rankings - Cheat Sheet'!$E$3:$E$323,A26,'Rankings - Cheat Sheet'!$C$3:$C$323,$B$22))</f>
        <v>332.5</v>
      </c>
      <c t="str" s="33" r="C26">
        <f>IF('User Input'!$E$13=1,(SUMIFS('Rankings - Cheat Sheet'!$U$3:$U$323,'Rankings - Cheat Sheet'!$E$3:$E$323,A26,'Rankings - Cheat Sheet'!$C$3:$C$323,$C$22)),IF('User Input'!$F$13=1,(SUMIFS('Rankings - Cheat Sheet'!$V$3:$V$323,'Rankings - Cheat Sheet'!$E$3:$E$323,A26,'Rankings - Cheat Sheet'!$C$3:$C$323,$C$22)),IF('User Input'!$G$13=1,(SUMIFS('Rankings - Cheat Sheet'!$W$3:$W$323,'Rankings - Cheat Sheet'!$E$3:$E$323,A26,'Rankings - Cheat Sheet'!$C$3:$C$323,$C$22)))))/(COUNTIFS('Rankings - Cheat Sheet'!$E$3:$E$323,A26,'Rankings - Cheat Sheet'!$C$3:$C$323,$C$22))</f>
        <v>#DIV/0!</v>
      </c>
      <c t="str" s="33" r="D26">
        <f>IF('User Input'!$E$13=1,(SUMIFS('Rankings - Cheat Sheet'!$U$3:$U$323,'Rankings - Cheat Sheet'!$E$3:$E$323,A26,'Rankings - Cheat Sheet'!$C$3:$C$323,$D$22)),IF('User Input'!$F$13=1,(SUMIFS('Rankings - Cheat Sheet'!$V$3:$V$323,'Rankings - Cheat Sheet'!$E$3:$E$323,A26,'Rankings - Cheat Sheet'!$C$3:$C$323,$D$22)),IF('User Input'!$G$13=1,(SUMIFS('Rankings - Cheat Sheet'!$W$3:$W$323,'Rankings - Cheat Sheet'!$E$3:$E$323,A26,'Rankings - Cheat Sheet'!$C$3:$C$323,$D$22)))))/(COUNTIFS('Rankings - Cheat Sheet'!$E$3:$E$323,A26,'Rankings - Cheat Sheet'!$C$3:$C$323,$D$22))</f>
        <v>#DIV/0!</v>
      </c>
      <c t="str" s="33" r="E26">
        <f>IF('User Input'!$E$13=1,(SUMIFS('Rankings - Cheat Sheet'!$U$3:$U$323,'Rankings - Cheat Sheet'!$E$3:$E$323,A26,'Rankings - Cheat Sheet'!$C$3:$C$323,$E$22)),IF('User Input'!$F$13=1,(SUMIFS('Rankings - Cheat Sheet'!$V$3:$V$323,'Rankings - Cheat Sheet'!$E$3:$E$323,A26,'Rankings - Cheat Sheet'!$C$3:$C$323,$E$22)),IF('User Input'!$G$13=1,(SUMIFS('Rankings - Cheat Sheet'!$W$3:$W$323,'Rankings - Cheat Sheet'!$E$3:$E$323,A26,'Rankings - Cheat Sheet'!$C$3:$C$323,$E$22)))))/(COUNTIFS('Rankings - Cheat Sheet'!$E$3:$E$323,A26,'Rankings - Cheat Sheet'!$C$3:$C$323,$E$22))</f>
        <v>#DIV/0!</v>
      </c>
      <c t="str" s="33" r="F26">
        <f>IF('User Input'!$E$13=1,(SUMIFS('Rankings - Cheat Sheet'!$U$3:$U$323,'Rankings - Cheat Sheet'!$E$3:$E$323,A26,'Rankings - Cheat Sheet'!$C$3:$C$323,$F$22)),IF('User Input'!$F$13=1,(SUMIFS('Rankings - Cheat Sheet'!$V$3:$V$323,'Rankings - Cheat Sheet'!$E$3:$E$323,A26,'Rankings - Cheat Sheet'!$C$3:$C$323,$F$22)),IF('User Input'!$G$13=1,(SUMIFS('Rankings - Cheat Sheet'!$W$3:$W$323,'Rankings - Cheat Sheet'!$E$3:$E$323,A26,'Rankings - Cheat Sheet'!$C$3:$C$323,$F$22)))))/(COUNTIFS('Rankings - Cheat Sheet'!$E$3:$E$323,A26,'Rankings - Cheat Sheet'!$C$3:$C$323,$F$22))</f>
        <v>#DIV/0!</v>
      </c>
      <c t="str" s="34" r="G26">
        <f>IF('User Input'!$E$13=1,(SUMIFS('Rankings - Cheat Sheet'!$U$3:$U$323,'Rankings - Cheat Sheet'!$E$3:$E$323,A26,'Rankings - Cheat Sheet'!$C$3:$C$323,$G$22)),IF('User Input'!$F$13=1,(SUMIFS('Rankings - Cheat Sheet'!$V$3:$V$323,'Rankings - Cheat Sheet'!$E$3:$E$323,A26,'Rankings - Cheat Sheet'!$C$3:$C$323,$G$22)),IF('User Input'!$G$13=1,(SUMIFS('Rankings - Cheat Sheet'!$W$3:$W$323,'Rankings - Cheat Sheet'!$E$3:$E$323,A26,'Rankings - Cheat Sheet'!$C$3:$C$323,$G$22)))))/(COUNTIFS('Rankings - Cheat Sheet'!$E$3:$E$323,A26,'Rankings - Cheat Sheet'!$C$3:$C$323,$G$22))</f>
        <v>#DIV/0!</v>
      </c>
      <c s="2" r="H26"/>
      <c s="2" r="I26"/>
      <c s="4" r="J26"/>
      <c s="4" r="K26"/>
      <c s="4" r="L26"/>
      <c s="4" r="M26"/>
      <c s="4" r="N26"/>
      <c s="4" r="O26"/>
      <c s="4" r="P26"/>
    </row>
    <row customHeight="1" r="27" ht="15.0">
      <c t="str" s="25" r="A27">
        <f>'User Input'!B9</f>
        <v>E</v>
      </c>
      <c t="str" s="33" r="B27">
        <f>IF('User Input'!$E$13=1,(SUMIFS('Rankings - Cheat Sheet'!$U$3:$U$323,'Rankings - Cheat Sheet'!$E$3:$E$323,A27,'Rankings - Cheat Sheet'!$C$3:$C$323,$B$22)),IF('User Input'!$F$13=1,(SUMIFS('Rankings - Cheat Sheet'!$V$3:$V$323,'Rankings - Cheat Sheet'!$E$3:$E$323,A27,'Rankings - Cheat Sheet'!$C$3:$C$323,$B$22)),IF('User Input'!$G$13=1,(SUMIFS('Rankings - Cheat Sheet'!$W$3:$W$323,'Rankings - Cheat Sheet'!$E$3:$E$323,A27,'Rankings - Cheat Sheet'!$C$3:$C$323,$B$22)))))/(COUNTIFS('Rankings - Cheat Sheet'!$E$3:$E$323,A27,'Rankings - Cheat Sheet'!$C$3:$C$323,$B$22))</f>
        <v>330.1</v>
      </c>
      <c t="str" s="33" r="C27">
        <f>IF('User Input'!$E$13=1,(SUMIFS('Rankings - Cheat Sheet'!$U$3:$U$323,'Rankings - Cheat Sheet'!$E$3:$E$323,A27,'Rankings - Cheat Sheet'!$C$3:$C$323,$C$22)),IF('User Input'!$F$13=1,(SUMIFS('Rankings - Cheat Sheet'!$V$3:$V$323,'Rankings - Cheat Sheet'!$E$3:$E$323,A27,'Rankings - Cheat Sheet'!$C$3:$C$323,$C$22)),IF('User Input'!$G$13=1,(SUMIFS('Rankings - Cheat Sheet'!$W$3:$W$323,'Rankings - Cheat Sheet'!$E$3:$E$323,A27,'Rankings - Cheat Sheet'!$C$3:$C$323,$C$22)))))/(COUNTIFS('Rankings - Cheat Sheet'!$E$3:$E$323,A27,'Rankings - Cheat Sheet'!$C$3:$C$323,$C$22))</f>
        <v>#DIV/0!</v>
      </c>
      <c t="str" s="33" r="D27">
        <f>IF('User Input'!$E$13=1,(SUMIFS('Rankings - Cheat Sheet'!$U$3:$U$323,'Rankings - Cheat Sheet'!$E$3:$E$323,A27,'Rankings - Cheat Sheet'!$C$3:$C$323,$D$22)),IF('User Input'!$F$13=1,(SUMIFS('Rankings - Cheat Sheet'!$V$3:$V$323,'Rankings - Cheat Sheet'!$E$3:$E$323,A27,'Rankings - Cheat Sheet'!$C$3:$C$323,$D$22)),IF('User Input'!$G$13=1,(SUMIFS('Rankings - Cheat Sheet'!$W$3:$W$323,'Rankings - Cheat Sheet'!$E$3:$E$323,A27,'Rankings - Cheat Sheet'!$C$3:$C$323,$D$22)))))/(COUNTIFS('Rankings - Cheat Sheet'!$E$3:$E$323,A27,'Rankings - Cheat Sheet'!$C$3:$C$323,$D$22))</f>
        <v>#DIV/0!</v>
      </c>
      <c t="str" s="33" r="E27">
        <f>IF('User Input'!$E$13=1,(SUMIFS('Rankings - Cheat Sheet'!$U$3:$U$323,'Rankings - Cheat Sheet'!$E$3:$E$323,A27,'Rankings - Cheat Sheet'!$C$3:$C$323,$E$22)),IF('User Input'!$F$13=1,(SUMIFS('Rankings - Cheat Sheet'!$V$3:$V$323,'Rankings - Cheat Sheet'!$E$3:$E$323,A27,'Rankings - Cheat Sheet'!$C$3:$C$323,$E$22)),IF('User Input'!$G$13=1,(SUMIFS('Rankings - Cheat Sheet'!$W$3:$W$323,'Rankings - Cheat Sheet'!$E$3:$E$323,A27,'Rankings - Cheat Sheet'!$C$3:$C$323,$E$22)))))/(COUNTIFS('Rankings - Cheat Sheet'!$E$3:$E$323,A27,'Rankings - Cheat Sheet'!$C$3:$C$323,$E$22))</f>
        <v>#DIV/0!</v>
      </c>
      <c t="str" s="33" r="F27">
        <f>IF('User Input'!$E$13=1,(SUMIFS('Rankings - Cheat Sheet'!$U$3:$U$323,'Rankings - Cheat Sheet'!$E$3:$E$323,A27,'Rankings - Cheat Sheet'!$C$3:$C$323,$F$22)),IF('User Input'!$F$13=1,(SUMIFS('Rankings - Cheat Sheet'!$V$3:$V$323,'Rankings - Cheat Sheet'!$E$3:$E$323,A27,'Rankings - Cheat Sheet'!$C$3:$C$323,$F$22)),IF('User Input'!$G$13=1,(SUMIFS('Rankings - Cheat Sheet'!$W$3:$W$323,'Rankings - Cheat Sheet'!$E$3:$E$323,A27,'Rankings - Cheat Sheet'!$C$3:$C$323,$F$22)))))/(COUNTIFS('Rankings - Cheat Sheet'!$E$3:$E$323,A27,'Rankings - Cheat Sheet'!$C$3:$C$323,$F$22))</f>
        <v>#DIV/0!</v>
      </c>
      <c t="str" s="34" r="G27">
        <f>IF('User Input'!$E$13=1,(SUMIFS('Rankings - Cheat Sheet'!$U$3:$U$323,'Rankings - Cheat Sheet'!$E$3:$E$323,A27,'Rankings - Cheat Sheet'!$C$3:$C$323,$G$22)),IF('User Input'!$F$13=1,(SUMIFS('Rankings - Cheat Sheet'!$V$3:$V$323,'Rankings - Cheat Sheet'!$E$3:$E$323,A27,'Rankings - Cheat Sheet'!$C$3:$C$323,$G$22)),IF('User Input'!$G$13=1,(SUMIFS('Rankings - Cheat Sheet'!$W$3:$W$323,'Rankings - Cheat Sheet'!$E$3:$E$323,A27,'Rankings - Cheat Sheet'!$C$3:$C$323,$G$22)))))/(COUNTIFS('Rankings - Cheat Sheet'!$E$3:$E$323,A27,'Rankings - Cheat Sheet'!$C$3:$C$323,$G$22))</f>
        <v>#DIV/0!</v>
      </c>
      <c s="2" r="H27"/>
      <c s="2" r="I27"/>
      <c s="4" r="J27"/>
      <c s="4" r="K27"/>
      <c s="4" r="L27"/>
      <c s="4" r="M27"/>
      <c s="4" r="N27"/>
      <c s="4" r="O27"/>
      <c s="4" r="P27"/>
    </row>
    <row customHeight="1" r="28" ht="15.0">
      <c t="str" s="25" r="A28">
        <f>'User Input'!B10</f>
        <v>F</v>
      </c>
      <c t="str" s="33" r="B28">
        <f>IF('User Input'!$E$13=1,(SUMIFS('Rankings - Cheat Sheet'!$U$3:$U$323,'Rankings - Cheat Sheet'!$E$3:$E$323,A28,'Rankings - Cheat Sheet'!$C$3:$C$323,$B$22)),IF('User Input'!$F$13=1,(SUMIFS('Rankings - Cheat Sheet'!$V$3:$V$323,'Rankings - Cheat Sheet'!$E$3:$E$323,A28,'Rankings - Cheat Sheet'!$C$3:$C$323,$B$22)),IF('User Input'!$G$13=1,(SUMIFS('Rankings - Cheat Sheet'!$W$3:$W$323,'Rankings - Cheat Sheet'!$E$3:$E$323,A28,'Rankings - Cheat Sheet'!$C$3:$C$323,$B$22)))))/(COUNTIFS('Rankings - Cheat Sheet'!$E$3:$E$323,A28,'Rankings - Cheat Sheet'!$C$3:$C$323,$B$22))</f>
        <v>323.0</v>
      </c>
      <c t="str" s="33" r="C28">
        <f>IF('User Input'!$E$13=1,(SUMIFS('Rankings - Cheat Sheet'!$U$3:$U$323,'Rankings - Cheat Sheet'!$E$3:$E$323,A28,'Rankings - Cheat Sheet'!$C$3:$C$323,$C$22)),IF('User Input'!$F$13=1,(SUMIFS('Rankings - Cheat Sheet'!$V$3:$V$323,'Rankings - Cheat Sheet'!$E$3:$E$323,A28,'Rankings - Cheat Sheet'!$C$3:$C$323,$C$22)),IF('User Input'!$G$13=1,(SUMIFS('Rankings - Cheat Sheet'!$W$3:$W$323,'Rankings - Cheat Sheet'!$E$3:$E$323,A28,'Rankings - Cheat Sheet'!$C$3:$C$323,$C$22)))))/(COUNTIFS('Rankings - Cheat Sheet'!$E$3:$E$323,A28,'Rankings - Cheat Sheet'!$C$3:$C$323,$C$22))</f>
        <v>#DIV/0!</v>
      </c>
      <c t="str" s="33" r="D28">
        <f>IF('User Input'!$E$13=1,(SUMIFS('Rankings - Cheat Sheet'!$U$3:$U$323,'Rankings - Cheat Sheet'!$E$3:$E$323,A28,'Rankings - Cheat Sheet'!$C$3:$C$323,$D$22)),IF('User Input'!$F$13=1,(SUMIFS('Rankings - Cheat Sheet'!$V$3:$V$323,'Rankings - Cheat Sheet'!$E$3:$E$323,A28,'Rankings - Cheat Sheet'!$C$3:$C$323,$D$22)),IF('User Input'!$G$13=1,(SUMIFS('Rankings - Cheat Sheet'!$W$3:$W$323,'Rankings - Cheat Sheet'!$E$3:$E$323,A28,'Rankings - Cheat Sheet'!$C$3:$C$323,$D$22)))))/(COUNTIFS('Rankings - Cheat Sheet'!$E$3:$E$323,A28,'Rankings - Cheat Sheet'!$C$3:$C$323,$D$22))</f>
        <v>#DIV/0!</v>
      </c>
      <c t="str" s="33" r="E28">
        <f>IF('User Input'!$E$13=1,(SUMIFS('Rankings - Cheat Sheet'!$U$3:$U$323,'Rankings - Cheat Sheet'!$E$3:$E$323,A28,'Rankings - Cheat Sheet'!$C$3:$C$323,$E$22)),IF('User Input'!$F$13=1,(SUMIFS('Rankings - Cheat Sheet'!$V$3:$V$323,'Rankings - Cheat Sheet'!$E$3:$E$323,A28,'Rankings - Cheat Sheet'!$C$3:$C$323,$E$22)),IF('User Input'!$G$13=1,(SUMIFS('Rankings - Cheat Sheet'!$W$3:$W$323,'Rankings - Cheat Sheet'!$E$3:$E$323,A28,'Rankings - Cheat Sheet'!$C$3:$C$323,$E$22)))))/(COUNTIFS('Rankings - Cheat Sheet'!$E$3:$E$323,A28,'Rankings - Cheat Sheet'!$C$3:$C$323,$E$22))</f>
        <v>#DIV/0!</v>
      </c>
      <c t="str" s="33" r="F28">
        <f>IF('User Input'!$E$13=1,(SUMIFS('Rankings - Cheat Sheet'!$U$3:$U$323,'Rankings - Cheat Sheet'!$E$3:$E$323,A28,'Rankings - Cheat Sheet'!$C$3:$C$323,$F$22)),IF('User Input'!$F$13=1,(SUMIFS('Rankings - Cheat Sheet'!$V$3:$V$323,'Rankings - Cheat Sheet'!$E$3:$E$323,A28,'Rankings - Cheat Sheet'!$C$3:$C$323,$F$22)),IF('User Input'!$G$13=1,(SUMIFS('Rankings - Cheat Sheet'!$W$3:$W$323,'Rankings - Cheat Sheet'!$E$3:$E$323,A28,'Rankings - Cheat Sheet'!$C$3:$C$323,$F$22)))))/(COUNTIFS('Rankings - Cheat Sheet'!$E$3:$E$323,A28,'Rankings - Cheat Sheet'!$C$3:$C$323,$F$22))</f>
        <v>#DIV/0!</v>
      </c>
      <c t="str" s="34" r="G28">
        <f>IF('User Input'!$E$13=1,(SUMIFS('Rankings - Cheat Sheet'!$U$3:$U$323,'Rankings - Cheat Sheet'!$E$3:$E$323,A28,'Rankings - Cheat Sheet'!$C$3:$C$323,$G$22)),IF('User Input'!$F$13=1,(SUMIFS('Rankings - Cheat Sheet'!$V$3:$V$323,'Rankings - Cheat Sheet'!$E$3:$E$323,A28,'Rankings - Cheat Sheet'!$C$3:$C$323,$G$22)),IF('User Input'!$G$13=1,(SUMIFS('Rankings - Cheat Sheet'!$W$3:$W$323,'Rankings - Cheat Sheet'!$E$3:$E$323,A28,'Rankings - Cheat Sheet'!$C$3:$C$323,$G$22)))))/(COUNTIFS('Rankings - Cheat Sheet'!$E$3:$E$323,A28,'Rankings - Cheat Sheet'!$C$3:$C$323,$G$22))</f>
        <v>#DIV/0!</v>
      </c>
      <c s="2" r="H28"/>
      <c s="2" r="I28"/>
      <c s="4" r="J28"/>
      <c s="4" r="K28"/>
      <c s="4" r="L28"/>
      <c s="4" r="M28"/>
      <c s="4" r="N28"/>
      <c s="4" r="O28"/>
      <c s="4" r="P28"/>
    </row>
    <row customHeight="1" r="29" ht="15.0">
      <c t="str" s="25" r="A29">
        <f>'User Input'!B11</f>
        <v>G</v>
      </c>
      <c t="str" s="33" r="B29">
        <f>IF('User Input'!$E$13=1,(SUMIFS('Rankings - Cheat Sheet'!$U$3:$U$323,'Rankings - Cheat Sheet'!$E$3:$E$323,A29,'Rankings - Cheat Sheet'!$C$3:$C$323,$B$22)),IF('User Input'!$F$13=1,(SUMIFS('Rankings - Cheat Sheet'!$V$3:$V$323,'Rankings - Cheat Sheet'!$E$3:$E$323,A29,'Rankings - Cheat Sheet'!$C$3:$C$323,$B$22)),IF('User Input'!$G$13=1,(SUMIFS('Rankings - Cheat Sheet'!$W$3:$W$323,'Rankings - Cheat Sheet'!$E$3:$E$323,A29,'Rankings - Cheat Sheet'!$C$3:$C$323,$B$22)))))/(COUNTIFS('Rankings - Cheat Sheet'!$E$3:$E$323,A29,'Rankings - Cheat Sheet'!$C$3:$C$323,$B$22))</f>
        <v>302.3</v>
      </c>
      <c t="str" s="33" r="C29">
        <f>IF('User Input'!$E$13=1,(SUMIFS('Rankings - Cheat Sheet'!$U$3:$U$323,'Rankings - Cheat Sheet'!$E$3:$E$323,A29,'Rankings - Cheat Sheet'!$C$3:$C$323,$C$22)),IF('User Input'!$F$13=1,(SUMIFS('Rankings - Cheat Sheet'!$V$3:$V$323,'Rankings - Cheat Sheet'!$E$3:$E$323,A29,'Rankings - Cheat Sheet'!$C$3:$C$323,$C$22)),IF('User Input'!$G$13=1,(SUMIFS('Rankings - Cheat Sheet'!$W$3:$W$323,'Rankings - Cheat Sheet'!$E$3:$E$323,A29,'Rankings - Cheat Sheet'!$C$3:$C$323,$C$22)))))/(COUNTIFS('Rankings - Cheat Sheet'!$E$3:$E$323,A29,'Rankings - Cheat Sheet'!$C$3:$C$323,$C$22))</f>
        <v>#DIV/0!</v>
      </c>
      <c t="str" s="33" r="D29">
        <f>IF('User Input'!$E$13=1,(SUMIFS('Rankings - Cheat Sheet'!$U$3:$U$323,'Rankings - Cheat Sheet'!$E$3:$E$323,A29,'Rankings - Cheat Sheet'!$C$3:$C$323,$D$22)),IF('User Input'!$F$13=1,(SUMIFS('Rankings - Cheat Sheet'!$V$3:$V$323,'Rankings - Cheat Sheet'!$E$3:$E$323,A29,'Rankings - Cheat Sheet'!$C$3:$C$323,$D$22)),IF('User Input'!$G$13=1,(SUMIFS('Rankings - Cheat Sheet'!$W$3:$W$323,'Rankings - Cheat Sheet'!$E$3:$E$323,A29,'Rankings - Cheat Sheet'!$C$3:$C$323,$D$22)))))/(COUNTIFS('Rankings - Cheat Sheet'!$E$3:$E$323,A29,'Rankings - Cheat Sheet'!$C$3:$C$323,$D$22))</f>
        <v>#DIV/0!</v>
      </c>
      <c t="str" s="33" r="E29">
        <f>IF('User Input'!$E$13=1,(SUMIFS('Rankings - Cheat Sheet'!$U$3:$U$323,'Rankings - Cheat Sheet'!$E$3:$E$323,A29,'Rankings - Cheat Sheet'!$C$3:$C$323,$E$22)),IF('User Input'!$F$13=1,(SUMIFS('Rankings - Cheat Sheet'!$V$3:$V$323,'Rankings - Cheat Sheet'!$E$3:$E$323,A29,'Rankings - Cheat Sheet'!$C$3:$C$323,$E$22)),IF('User Input'!$G$13=1,(SUMIFS('Rankings - Cheat Sheet'!$W$3:$W$323,'Rankings - Cheat Sheet'!$E$3:$E$323,A29,'Rankings - Cheat Sheet'!$C$3:$C$323,$E$22)))))/(COUNTIFS('Rankings - Cheat Sheet'!$E$3:$E$323,A29,'Rankings - Cheat Sheet'!$C$3:$C$323,$E$22))</f>
        <v>#DIV/0!</v>
      </c>
      <c t="str" s="33" r="F29">
        <f>IF('User Input'!$E$13=1,(SUMIFS('Rankings - Cheat Sheet'!$U$3:$U$323,'Rankings - Cheat Sheet'!$E$3:$E$323,A29,'Rankings - Cheat Sheet'!$C$3:$C$323,$F$22)),IF('User Input'!$F$13=1,(SUMIFS('Rankings - Cheat Sheet'!$V$3:$V$323,'Rankings - Cheat Sheet'!$E$3:$E$323,A29,'Rankings - Cheat Sheet'!$C$3:$C$323,$F$22)),IF('User Input'!$G$13=1,(SUMIFS('Rankings - Cheat Sheet'!$W$3:$W$323,'Rankings - Cheat Sheet'!$E$3:$E$323,A29,'Rankings - Cheat Sheet'!$C$3:$C$323,$F$22)))))/(COUNTIFS('Rankings - Cheat Sheet'!$E$3:$E$323,A29,'Rankings - Cheat Sheet'!$C$3:$C$323,$F$22))</f>
        <v>#DIV/0!</v>
      </c>
      <c t="str" s="34" r="G29">
        <f>IF('User Input'!$E$13=1,(SUMIFS('Rankings - Cheat Sheet'!$U$3:$U$323,'Rankings - Cheat Sheet'!$E$3:$E$323,A29,'Rankings - Cheat Sheet'!$C$3:$C$323,$G$22)),IF('User Input'!$F$13=1,(SUMIFS('Rankings - Cheat Sheet'!$V$3:$V$323,'Rankings - Cheat Sheet'!$E$3:$E$323,A29,'Rankings - Cheat Sheet'!$C$3:$C$323,$G$22)),IF('User Input'!$G$13=1,(SUMIFS('Rankings - Cheat Sheet'!$W$3:$W$323,'Rankings - Cheat Sheet'!$E$3:$E$323,A29,'Rankings - Cheat Sheet'!$C$3:$C$323,$G$22)))))/(COUNTIFS('Rankings - Cheat Sheet'!$E$3:$E$323,A29,'Rankings - Cheat Sheet'!$C$3:$C$323,$G$22))</f>
        <v>#DIV/0!</v>
      </c>
      <c s="2" r="H29"/>
      <c s="2" r="I29"/>
      <c s="4" r="J29"/>
      <c s="4" r="K29"/>
      <c s="4" r="L29"/>
      <c s="4" r="M29"/>
      <c s="4" r="N29"/>
      <c s="4" r="O29"/>
      <c s="4" r="P29"/>
    </row>
    <row customHeight="1" r="30" ht="15.0">
      <c t="str" s="25" r="A30">
        <f>'User Input'!B12</f>
        <v>H</v>
      </c>
      <c t="str" s="33" r="B30">
        <f>IF('User Input'!$E$13=1,(SUMIFS('Rankings - Cheat Sheet'!$U$3:$U$323,'Rankings - Cheat Sheet'!$E$3:$E$323,A30,'Rankings - Cheat Sheet'!$C$3:$C$323,$B$22)),IF('User Input'!$F$13=1,(SUMIFS('Rankings - Cheat Sheet'!$V$3:$V$323,'Rankings - Cheat Sheet'!$E$3:$E$323,A30,'Rankings - Cheat Sheet'!$C$3:$C$323,$B$22)),IF('User Input'!$G$13=1,(SUMIFS('Rankings - Cheat Sheet'!$W$3:$W$323,'Rankings - Cheat Sheet'!$E$3:$E$323,A30,'Rankings - Cheat Sheet'!$C$3:$C$323,$B$22)))))/(COUNTIFS('Rankings - Cheat Sheet'!$E$3:$E$323,A30,'Rankings - Cheat Sheet'!$C$3:$C$323,$B$22))</f>
        <v>298.7</v>
      </c>
      <c t="str" s="33" r="C30">
        <f>IF('User Input'!$E$13=1,(SUMIFS('Rankings - Cheat Sheet'!$U$3:$U$323,'Rankings - Cheat Sheet'!$E$3:$E$323,A30,'Rankings - Cheat Sheet'!$C$3:$C$323,$C$22)),IF('User Input'!$F$13=1,(SUMIFS('Rankings - Cheat Sheet'!$V$3:$V$323,'Rankings - Cheat Sheet'!$E$3:$E$323,A30,'Rankings - Cheat Sheet'!$C$3:$C$323,$C$22)),IF('User Input'!$G$13=1,(SUMIFS('Rankings - Cheat Sheet'!$W$3:$W$323,'Rankings - Cheat Sheet'!$E$3:$E$323,A30,'Rankings - Cheat Sheet'!$C$3:$C$323,$C$22)))))/(COUNTIFS('Rankings - Cheat Sheet'!$E$3:$E$323,A30,'Rankings - Cheat Sheet'!$C$3:$C$323,$C$22))</f>
        <v>#DIV/0!</v>
      </c>
      <c t="str" s="33" r="D30">
        <f>IF('User Input'!$E$13=1,(SUMIFS('Rankings - Cheat Sheet'!$U$3:$U$323,'Rankings - Cheat Sheet'!$E$3:$E$323,A30,'Rankings - Cheat Sheet'!$C$3:$C$323,$D$22)),IF('User Input'!$F$13=1,(SUMIFS('Rankings - Cheat Sheet'!$V$3:$V$323,'Rankings - Cheat Sheet'!$E$3:$E$323,A30,'Rankings - Cheat Sheet'!$C$3:$C$323,$D$22)),IF('User Input'!$G$13=1,(SUMIFS('Rankings - Cheat Sheet'!$W$3:$W$323,'Rankings - Cheat Sheet'!$E$3:$E$323,A30,'Rankings - Cheat Sheet'!$C$3:$C$323,$D$22)))))/(COUNTIFS('Rankings - Cheat Sheet'!$E$3:$E$323,A30,'Rankings - Cheat Sheet'!$C$3:$C$323,$D$22))</f>
        <v>#DIV/0!</v>
      </c>
      <c t="str" s="33" r="E30">
        <f>IF('User Input'!$E$13=1,(SUMIFS('Rankings - Cheat Sheet'!$U$3:$U$323,'Rankings - Cheat Sheet'!$E$3:$E$323,A30,'Rankings - Cheat Sheet'!$C$3:$C$323,$E$22)),IF('User Input'!$F$13=1,(SUMIFS('Rankings - Cheat Sheet'!$V$3:$V$323,'Rankings - Cheat Sheet'!$E$3:$E$323,A30,'Rankings - Cheat Sheet'!$C$3:$C$323,$E$22)),IF('User Input'!$G$13=1,(SUMIFS('Rankings - Cheat Sheet'!$W$3:$W$323,'Rankings - Cheat Sheet'!$E$3:$E$323,A30,'Rankings - Cheat Sheet'!$C$3:$C$323,$E$22)))))/(COUNTIFS('Rankings - Cheat Sheet'!$E$3:$E$323,A30,'Rankings - Cheat Sheet'!$C$3:$C$323,$E$22))</f>
        <v>#DIV/0!</v>
      </c>
      <c t="str" s="33" r="F30">
        <f>IF('User Input'!$E$13=1,(SUMIFS('Rankings - Cheat Sheet'!$U$3:$U$323,'Rankings - Cheat Sheet'!$E$3:$E$323,A30,'Rankings - Cheat Sheet'!$C$3:$C$323,$F$22)),IF('User Input'!$F$13=1,(SUMIFS('Rankings - Cheat Sheet'!$V$3:$V$323,'Rankings - Cheat Sheet'!$E$3:$E$323,A30,'Rankings - Cheat Sheet'!$C$3:$C$323,$F$22)),IF('User Input'!$G$13=1,(SUMIFS('Rankings - Cheat Sheet'!$W$3:$W$323,'Rankings - Cheat Sheet'!$E$3:$E$323,A30,'Rankings - Cheat Sheet'!$C$3:$C$323,$F$22)))))/(COUNTIFS('Rankings - Cheat Sheet'!$E$3:$E$323,A30,'Rankings - Cheat Sheet'!$C$3:$C$323,$F$22))</f>
        <v>#DIV/0!</v>
      </c>
      <c t="str" s="34" r="G30">
        <f>IF('User Input'!$E$13=1,(SUMIFS('Rankings - Cheat Sheet'!$U$3:$U$323,'Rankings - Cheat Sheet'!$E$3:$E$323,A30,'Rankings - Cheat Sheet'!$C$3:$C$323,$G$22)),IF('User Input'!$F$13=1,(SUMIFS('Rankings - Cheat Sheet'!$V$3:$V$323,'Rankings - Cheat Sheet'!$E$3:$E$323,A30,'Rankings - Cheat Sheet'!$C$3:$C$323,$G$22)),IF('User Input'!$G$13=1,(SUMIFS('Rankings - Cheat Sheet'!$W$3:$W$323,'Rankings - Cheat Sheet'!$E$3:$E$323,A30,'Rankings - Cheat Sheet'!$C$3:$C$323,$G$22)))))/(COUNTIFS('Rankings - Cheat Sheet'!$E$3:$E$323,A30,'Rankings - Cheat Sheet'!$C$3:$C$323,$G$22))</f>
        <v>#DIV/0!</v>
      </c>
      <c s="2" r="H30"/>
      <c s="2" r="I30"/>
      <c s="4" r="J30"/>
      <c s="4" r="K30"/>
      <c s="4" r="L30"/>
      <c s="4" r="M30"/>
      <c s="4" r="N30"/>
      <c s="4" r="O30"/>
      <c s="4" r="P30"/>
    </row>
    <row customHeight="1" r="31" ht="15.0">
      <c t="str" s="25" r="A31">
        <f>'User Input'!B13</f>
        <v>I</v>
      </c>
      <c t="str" s="33" r="B31">
        <f>IF('User Input'!$E$13=1,(SUMIFS('Rankings - Cheat Sheet'!$U$3:$U$323,'Rankings - Cheat Sheet'!$E$3:$E$323,A31,'Rankings - Cheat Sheet'!$C$3:$C$323,$B$22)),IF('User Input'!$F$13=1,(SUMIFS('Rankings - Cheat Sheet'!$V$3:$V$323,'Rankings - Cheat Sheet'!$E$3:$E$323,A31,'Rankings - Cheat Sheet'!$C$3:$C$323,$B$22)),IF('User Input'!$G$13=1,(SUMIFS('Rankings - Cheat Sheet'!$W$3:$W$323,'Rankings - Cheat Sheet'!$E$3:$E$323,A31,'Rankings - Cheat Sheet'!$C$3:$C$323,$B$22)))))/(COUNTIFS('Rankings - Cheat Sheet'!$E$3:$E$323,A31,'Rankings - Cheat Sheet'!$C$3:$C$323,$B$22))</f>
        <v>294.2</v>
      </c>
      <c t="str" s="33" r="C31">
        <f>IF('User Input'!$E$13=1,(SUMIFS('Rankings - Cheat Sheet'!$U$3:$U$323,'Rankings - Cheat Sheet'!$E$3:$E$323,A31,'Rankings - Cheat Sheet'!$C$3:$C$323,$C$22)),IF('User Input'!$F$13=1,(SUMIFS('Rankings - Cheat Sheet'!$V$3:$V$323,'Rankings - Cheat Sheet'!$E$3:$E$323,A31,'Rankings - Cheat Sheet'!$C$3:$C$323,$C$22)),IF('User Input'!$G$13=1,(SUMIFS('Rankings - Cheat Sheet'!$W$3:$W$323,'Rankings - Cheat Sheet'!$E$3:$E$323,A31,'Rankings - Cheat Sheet'!$C$3:$C$323,$C$22)))))/(COUNTIFS('Rankings - Cheat Sheet'!$E$3:$E$323,A31,'Rankings - Cheat Sheet'!$C$3:$C$323,$C$22))</f>
        <v>#DIV/0!</v>
      </c>
      <c t="str" s="33" r="D31">
        <f>IF('User Input'!$E$13=1,(SUMIFS('Rankings - Cheat Sheet'!$U$3:$U$323,'Rankings - Cheat Sheet'!$E$3:$E$323,A31,'Rankings - Cheat Sheet'!$C$3:$C$323,$D$22)),IF('User Input'!$F$13=1,(SUMIFS('Rankings - Cheat Sheet'!$V$3:$V$323,'Rankings - Cheat Sheet'!$E$3:$E$323,A31,'Rankings - Cheat Sheet'!$C$3:$C$323,$D$22)),IF('User Input'!$G$13=1,(SUMIFS('Rankings - Cheat Sheet'!$W$3:$W$323,'Rankings - Cheat Sheet'!$E$3:$E$323,A31,'Rankings - Cheat Sheet'!$C$3:$C$323,$D$22)))))/(COUNTIFS('Rankings - Cheat Sheet'!$E$3:$E$323,A31,'Rankings - Cheat Sheet'!$C$3:$C$323,$D$22))</f>
        <v>#DIV/0!</v>
      </c>
      <c t="str" s="33" r="E31">
        <f>IF('User Input'!$E$13=1,(SUMIFS('Rankings - Cheat Sheet'!$U$3:$U$323,'Rankings - Cheat Sheet'!$E$3:$E$323,A31,'Rankings - Cheat Sheet'!$C$3:$C$323,$E$22)),IF('User Input'!$F$13=1,(SUMIFS('Rankings - Cheat Sheet'!$V$3:$V$323,'Rankings - Cheat Sheet'!$E$3:$E$323,A31,'Rankings - Cheat Sheet'!$C$3:$C$323,$E$22)),IF('User Input'!$G$13=1,(SUMIFS('Rankings - Cheat Sheet'!$W$3:$W$323,'Rankings - Cheat Sheet'!$E$3:$E$323,A31,'Rankings - Cheat Sheet'!$C$3:$C$323,$E$22)))))/(COUNTIFS('Rankings - Cheat Sheet'!$E$3:$E$323,A31,'Rankings - Cheat Sheet'!$C$3:$C$323,$E$22))</f>
        <v>#DIV/0!</v>
      </c>
      <c t="str" s="33" r="F31">
        <f>IF('User Input'!$E$13=1,(SUMIFS('Rankings - Cheat Sheet'!$U$3:$U$323,'Rankings - Cheat Sheet'!$E$3:$E$323,A31,'Rankings - Cheat Sheet'!$C$3:$C$323,$F$22)),IF('User Input'!$F$13=1,(SUMIFS('Rankings - Cheat Sheet'!$V$3:$V$323,'Rankings - Cheat Sheet'!$E$3:$E$323,A31,'Rankings - Cheat Sheet'!$C$3:$C$323,$F$22)),IF('User Input'!$G$13=1,(SUMIFS('Rankings - Cheat Sheet'!$W$3:$W$323,'Rankings - Cheat Sheet'!$E$3:$E$323,A31,'Rankings - Cheat Sheet'!$C$3:$C$323,$F$22)))))/(COUNTIFS('Rankings - Cheat Sheet'!$E$3:$E$323,A31,'Rankings - Cheat Sheet'!$C$3:$C$323,$F$22))</f>
        <v>#DIV/0!</v>
      </c>
      <c t="str" s="34" r="G31">
        <f>IF('User Input'!$E$13=1,(SUMIFS('Rankings - Cheat Sheet'!$U$3:$U$323,'Rankings - Cheat Sheet'!$E$3:$E$323,A31,'Rankings - Cheat Sheet'!$C$3:$C$323,$G$22)),IF('User Input'!$F$13=1,(SUMIFS('Rankings - Cheat Sheet'!$V$3:$V$323,'Rankings - Cheat Sheet'!$E$3:$E$323,A31,'Rankings - Cheat Sheet'!$C$3:$C$323,$G$22)),IF('User Input'!$G$13=1,(SUMIFS('Rankings - Cheat Sheet'!$W$3:$W$323,'Rankings - Cheat Sheet'!$E$3:$E$323,A31,'Rankings - Cheat Sheet'!$C$3:$C$323,$G$22)))))/(COUNTIFS('Rankings - Cheat Sheet'!$E$3:$E$323,A31,'Rankings - Cheat Sheet'!$C$3:$C$323,$G$22))</f>
        <v>#DIV/0!</v>
      </c>
      <c s="2" r="H31"/>
      <c s="2" r="I31"/>
      <c s="4" r="J31"/>
      <c s="4" r="K31"/>
      <c s="4" r="L31"/>
      <c s="4" r="M31"/>
      <c s="4" r="N31"/>
      <c s="4" r="O31"/>
      <c s="4" r="P31"/>
    </row>
    <row customHeight="1" r="32" ht="15.0">
      <c t="str" s="25" r="A32">
        <f>'User Input'!B14</f>
        <v>J</v>
      </c>
      <c t="str" s="33" r="B32">
        <f>IF('User Input'!$E$13=1,(SUMIFS('Rankings - Cheat Sheet'!$U$3:$U$323,'Rankings - Cheat Sheet'!$E$3:$E$323,A32,'Rankings - Cheat Sheet'!$C$3:$C$323,$B$22)),IF('User Input'!$F$13=1,(SUMIFS('Rankings - Cheat Sheet'!$V$3:$V$323,'Rankings - Cheat Sheet'!$E$3:$E$323,A32,'Rankings - Cheat Sheet'!$C$3:$C$323,$B$22)),IF('User Input'!$G$13=1,(SUMIFS('Rankings - Cheat Sheet'!$W$3:$W$323,'Rankings - Cheat Sheet'!$E$3:$E$323,A32,'Rankings - Cheat Sheet'!$C$3:$C$323,$B$22)))))/(COUNTIFS('Rankings - Cheat Sheet'!$E$3:$E$323,A32,'Rankings - Cheat Sheet'!$C$3:$C$323,$B$22))</f>
        <v>294.2</v>
      </c>
      <c t="str" s="33" r="C32">
        <f>IF('User Input'!$E$13=1,(SUMIFS('Rankings - Cheat Sheet'!$U$3:$U$323,'Rankings - Cheat Sheet'!$E$3:$E$323,A32,'Rankings - Cheat Sheet'!$C$3:$C$323,$C$22)),IF('User Input'!$F$13=1,(SUMIFS('Rankings - Cheat Sheet'!$V$3:$V$323,'Rankings - Cheat Sheet'!$E$3:$E$323,A32,'Rankings - Cheat Sheet'!$C$3:$C$323,$C$22)),IF('User Input'!$G$13=1,(SUMIFS('Rankings - Cheat Sheet'!$W$3:$W$323,'Rankings - Cheat Sheet'!$E$3:$E$323,A32,'Rankings - Cheat Sheet'!$C$3:$C$323,$C$22)))))/(COUNTIFS('Rankings - Cheat Sheet'!$E$3:$E$323,A32,'Rankings - Cheat Sheet'!$C$3:$C$323,$C$22))</f>
        <v>#DIV/0!</v>
      </c>
      <c t="str" s="33" r="D32">
        <f>IF('User Input'!$E$13=1,(SUMIFS('Rankings - Cheat Sheet'!$U$3:$U$323,'Rankings - Cheat Sheet'!$E$3:$E$323,A32,'Rankings - Cheat Sheet'!$C$3:$C$323,$D$22)),IF('User Input'!$F$13=1,(SUMIFS('Rankings - Cheat Sheet'!$V$3:$V$323,'Rankings - Cheat Sheet'!$E$3:$E$323,A32,'Rankings - Cheat Sheet'!$C$3:$C$323,$D$22)),IF('User Input'!$G$13=1,(SUMIFS('Rankings - Cheat Sheet'!$W$3:$W$323,'Rankings - Cheat Sheet'!$E$3:$E$323,A32,'Rankings - Cheat Sheet'!$C$3:$C$323,$D$22)))))/(COUNTIFS('Rankings - Cheat Sheet'!$E$3:$E$323,A32,'Rankings - Cheat Sheet'!$C$3:$C$323,$D$22))</f>
        <v>#DIV/0!</v>
      </c>
      <c t="str" s="33" r="E32">
        <f>IF('User Input'!$E$13=1,(SUMIFS('Rankings - Cheat Sheet'!$U$3:$U$323,'Rankings - Cheat Sheet'!$E$3:$E$323,A32,'Rankings - Cheat Sheet'!$C$3:$C$323,$E$22)),IF('User Input'!$F$13=1,(SUMIFS('Rankings - Cheat Sheet'!$V$3:$V$323,'Rankings - Cheat Sheet'!$E$3:$E$323,A32,'Rankings - Cheat Sheet'!$C$3:$C$323,$E$22)),IF('User Input'!$G$13=1,(SUMIFS('Rankings - Cheat Sheet'!$W$3:$W$323,'Rankings - Cheat Sheet'!$E$3:$E$323,A32,'Rankings - Cheat Sheet'!$C$3:$C$323,$E$22)))))/(COUNTIFS('Rankings - Cheat Sheet'!$E$3:$E$323,A32,'Rankings - Cheat Sheet'!$C$3:$C$323,$E$22))</f>
        <v>#DIV/0!</v>
      </c>
      <c t="str" s="33" r="F32">
        <f>IF('User Input'!$E$13=1,(SUMIFS('Rankings - Cheat Sheet'!$U$3:$U$323,'Rankings - Cheat Sheet'!$E$3:$E$323,A32,'Rankings - Cheat Sheet'!$C$3:$C$323,$F$22)),IF('User Input'!$F$13=1,(SUMIFS('Rankings - Cheat Sheet'!$V$3:$V$323,'Rankings - Cheat Sheet'!$E$3:$E$323,A32,'Rankings - Cheat Sheet'!$C$3:$C$323,$F$22)),IF('User Input'!$G$13=1,(SUMIFS('Rankings - Cheat Sheet'!$W$3:$W$323,'Rankings - Cheat Sheet'!$E$3:$E$323,A32,'Rankings - Cheat Sheet'!$C$3:$C$323,$F$22)))))/(COUNTIFS('Rankings - Cheat Sheet'!$E$3:$E$323,A32,'Rankings - Cheat Sheet'!$C$3:$C$323,$F$22))</f>
        <v>#DIV/0!</v>
      </c>
      <c t="str" s="34" r="G32">
        <f>IF('User Input'!$E$13=1,(SUMIFS('Rankings - Cheat Sheet'!$U$3:$U$323,'Rankings - Cheat Sheet'!$E$3:$E$323,A32,'Rankings - Cheat Sheet'!$C$3:$C$323,$G$22)),IF('User Input'!$F$13=1,(SUMIFS('Rankings - Cheat Sheet'!$V$3:$V$323,'Rankings - Cheat Sheet'!$E$3:$E$323,A32,'Rankings - Cheat Sheet'!$C$3:$C$323,$G$22)),IF('User Input'!$G$13=1,(SUMIFS('Rankings - Cheat Sheet'!$W$3:$W$323,'Rankings - Cheat Sheet'!$E$3:$E$323,A32,'Rankings - Cheat Sheet'!$C$3:$C$323,$G$22)))))/(COUNTIFS('Rankings - Cheat Sheet'!$E$3:$E$323,A32,'Rankings - Cheat Sheet'!$C$3:$C$323,$G$22))</f>
        <v>#DIV/0!</v>
      </c>
      <c s="2" r="H32"/>
      <c s="2" r="I32"/>
      <c s="4" r="J32"/>
      <c s="4" r="K32"/>
      <c s="4" r="L32"/>
      <c s="4" r="M32"/>
      <c s="4" r="N32"/>
      <c s="4" r="O32"/>
      <c s="4" r="P32"/>
    </row>
    <row customHeight="1" r="33" ht="15.0">
      <c t="str" s="25" r="A33">
        <f>'User Input'!B15</f>
        <v>K</v>
      </c>
      <c t="str" s="33" r="B33">
        <f>IF('User Input'!$E$13=1,(SUMIFS('Rankings - Cheat Sheet'!$U$3:$U$323,'Rankings - Cheat Sheet'!$E$3:$E$323,A33,'Rankings - Cheat Sheet'!$C$3:$C$323,$B$22)),IF('User Input'!$F$13=1,(SUMIFS('Rankings - Cheat Sheet'!$V$3:$V$323,'Rankings - Cheat Sheet'!$E$3:$E$323,A33,'Rankings - Cheat Sheet'!$C$3:$C$323,$B$22)),IF('User Input'!$G$13=1,(SUMIFS('Rankings - Cheat Sheet'!$W$3:$W$323,'Rankings - Cheat Sheet'!$E$3:$E$323,A33,'Rankings - Cheat Sheet'!$C$3:$C$323,$B$22)))))/(COUNTIFS('Rankings - Cheat Sheet'!$E$3:$E$323,A33,'Rankings - Cheat Sheet'!$C$3:$C$323,$B$22))</f>
        <v>278.8</v>
      </c>
      <c t="str" s="33" r="C33">
        <f>IF('User Input'!$E$13=1,(SUMIFS('Rankings - Cheat Sheet'!$U$3:$U$323,'Rankings - Cheat Sheet'!$E$3:$E$323,A33,'Rankings - Cheat Sheet'!$C$3:$C$323,$C$22)),IF('User Input'!$F$13=1,(SUMIFS('Rankings - Cheat Sheet'!$V$3:$V$323,'Rankings - Cheat Sheet'!$E$3:$E$323,A33,'Rankings - Cheat Sheet'!$C$3:$C$323,$C$22)),IF('User Input'!$G$13=1,(SUMIFS('Rankings - Cheat Sheet'!$W$3:$W$323,'Rankings - Cheat Sheet'!$E$3:$E$323,A33,'Rankings - Cheat Sheet'!$C$3:$C$323,$C$22)))))/(COUNTIFS('Rankings - Cheat Sheet'!$E$3:$E$323,A33,'Rankings - Cheat Sheet'!$C$3:$C$323,$C$22))</f>
        <v>#DIV/0!</v>
      </c>
      <c t="str" s="33" r="D33">
        <f>IF('User Input'!$E$13=1,(SUMIFS('Rankings - Cheat Sheet'!$U$3:$U$323,'Rankings - Cheat Sheet'!$E$3:$E$323,A33,'Rankings - Cheat Sheet'!$C$3:$C$323,$D$22)),IF('User Input'!$F$13=1,(SUMIFS('Rankings - Cheat Sheet'!$V$3:$V$323,'Rankings - Cheat Sheet'!$E$3:$E$323,A33,'Rankings - Cheat Sheet'!$C$3:$C$323,$D$22)),IF('User Input'!$G$13=1,(SUMIFS('Rankings - Cheat Sheet'!$W$3:$W$323,'Rankings - Cheat Sheet'!$E$3:$E$323,A33,'Rankings - Cheat Sheet'!$C$3:$C$323,$D$22)))))/(COUNTIFS('Rankings - Cheat Sheet'!$E$3:$E$323,A33,'Rankings - Cheat Sheet'!$C$3:$C$323,$D$22))</f>
        <v>#DIV/0!</v>
      </c>
      <c t="str" s="33" r="E33">
        <f>IF('User Input'!$E$13=1,(SUMIFS('Rankings - Cheat Sheet'!$U$3:$U$323,'Rankings - Cheat Sheet'!$E$3:$E$323,A33,'Rankings - Cheat Sheet'!$C$3:$C$323,$E$22)),IF('User Input'!$F$13=1,(SUMIFS('Rankings - Cheat Sheet'!$V$3:$V$323,'Rankings - Cheat Sheet'!$E$3:$E$323,A33,'Rankings - Cheat Sheet'!$C$3:$C$323,$E$22)),IF('User Input'!$G$13=1,(SUMIFS('Rankings - Cheat Sheet'!$W$3:$W$323,'Rankings - Cheat Sheet'!$E$3:$E$323,A33,'Rankings - Cheat Sheet'!$C$3:$C$323,$E$22)))))/(COUNTIFS('Rankings - Cheat Sheet'!$E$3:$E$323,A33,'Rankings - Cheat Sheet'!$C$3:$C$323,$E$22))</f>
        <v>#DIV/0!</v>
      </c>
      <c t="str" s="33" r="F33">
        <f>IF('User Input'!$E$13=1,(SUMIFS('Rankings - Cheat Sheet'!$U$3:$U$323,'Rankings - Cheat Sheet'!$E$3:$E$323,A33,'Rankings - Cheat Sheet'!$C$3:$C$323,$F$22)),IF('User Input'!$F$13=1,(SUMIFS('Rankings - Cheat Sheet'!$V$3:$V$323,'Rankings - Cheat Sheet'!$E$3:$E$323,A33,'Rankings - Cheat Sheet'!$C$3:$C$323,$F$22)),IF('User Input'!$G$13=1,(SUMIFS('Rankings - Cheat Sheet'!$W$3:$W$323,'Rankings - Cheat Sheet'!$E$3:$E$323,A33,'Rankings - Cheat Sheet'!$C$3:$C$323,$F$22)))))/(COUNTIFS('Rankings - Cheat Sheet'!$E$3:$E$323,A33,'Rankings - Cheat Sheet'!$C$3:$C$323,$F$22))</f>
        <v>#DIV/0!</v>
      </c>
      <c t="str" s="34" r="G33">
        <f>IF('User Input'!$E$13=1,(SUMIFS('Rankings - Cheat Sheet'!$U$3:$U$323,'Rankings - Cheat Sheet'!$E$3:$E$323,A33,'Rankings - Cheat Sheet'!$C$3:$C$323,$G$22)),IF('User Input'!$F$13=1,(SUMIFS('Rankings - Cheat Sheet'!$V$3:$V$323,'Rankings - Cheat Sheet'!$E$3:$E$323,A33,'Rankings - Cheat Sheet'!$C$3:$C$323,$G$22)),IF('User Input'!$G$13=1,(SUMIFS('Rankings - Cheat Sheet'!$W$3:$W$323,'Rankings - Cheat Sheet'!$E$3:$E$323,A33,'Rankings - Cheat Sheet'!$C$3:$C$323,$G$22)))))/(COUNTIFS('Rankings - Cheat Sheet'!$E$3:$E$323,A33,'Rankings - Cheat Sheet'!$C$3:$C$323,$G$22))</f>
        <v>#DIV/0!</v>
      </c>
      <c s="2" r="H33"/>
      <c s="2" r="I33"/>
      <c s="4" r="J33"/>
      <c s="4" r="K33"/>
      <c s="4" r="L33"/>
      <c s="4" r="M33"/>
      <c s="4" r="N33"/>
      <c s="4" r="O33"/>
      <c s="4" r="P33"/>
    </row>
    <row customHeight="1" r="34" ht="15.0">
      <c t="str" s="25" r="A34">
        <f>'User Input'!B16</f>
        <v>L</v>
      </c>
      <c t="str" s="33" r="B34">
        <f>IF('User Input'!$E$13=1,(SUMIFS('Rankings - Cheat Sheet'!$U$3:$U$323,'Rankings - Cheat Sheet'!$E$3:$E$323,A34,'Rankings - Cheat Sheet'!$C$3:$C$323,$B$22)),IF('User Input'!$F$13=1,(SUMIFS('Rankings - Cheat Sheet'!$V$3:$V$323,'Rankings - Cheat Sheet'!$E$3:$E$323,A34,'Rankings - Cheat Sheet'!$C$3:$C$323,$B$22)),IF('User Input'!$G$13=1,(SUMIFS('Rankings - Cheat Sheet'!$W$3:$W$323,'Rankings - Cheat Sheet'!$E$3:$E$323,A34,'Rankings - Cheat Sheet'!$C$3:$C$323,$B$22)))))/(COUNTIFS('Rankings - Cheat Sheet'!$E$3:$E$323,A34,'Rankings - Cheat Sheet'!$C$3:$C$323,$B$22))</f>
        <v>286.9</v>
      </c>
      <c t="str" s="33" r="C34">
        <f>IF('User Input'!$E$13=1,(SUMIFS('Rankings - Cheat Sheet'!$U$3:$U$323,'Rankings - Cheat Sheet'!$E$3:$E$323,A34,'Rankings - Cheat Sheet'!$C$3:$C$323,$C$22)),IF('User Input'!$F$13=1,(SUMIFS('Rankings - Cheat Sheet'!$V$3:$V$323,'Rankings - Cheat Sheet'!$E$3:$E$323,A34,'Rankings - Cheat Sheet'!$C$3:$C$323,$C$22)),IF('User Input'!$G$13=1,(SUMIFS('Rankings - Cheat Sheet'!$W$3:$W$323,'Rankings - Cheat Sheet'!$E$3:$E$323,A34,'Rankings - Cheat Sheet'!$C$3:$C$323,$C$22)))))/(COUNTIFS('Rankings - Cheat Sheet'!$E$3:$E$323,A34,'Rankings - Cheat Sheet'!$C$3:$C$323,$C$22))</f>
        <v>#DIV/0!</v>
      </c>
      <c t="str" s="33" r="D34">
        <f>IF('User Input'!$E$13=1,(SUMIFS('Rankings - Cheat Sheet'!$U$3:$U$323,'Rankings - Cheat Sheet'!$E$3:$E$323,A34,'Rankings - Cheat Sheet'!$C$3:$C$323,$D$22)),IF('User Input'!$F$13=1,(SUMIFS('Rankings - Cheat Sheet'!$V$3:$V$323,'Rankings - Cheat Sheet'!$E$3:$E$323,A34,'Rankings - Cheat Sheet'!$C$3:$C$323,$D$22)),IF('User Input'!$G$13=1,(SUMIFS('Rankings - Cheat Sheet'!$W$3:$W$323,'Rankings - Cheat Sheet'!$E$3:$E$323,A34,'Rankings - Cheat Sheet'!$C$3:$C$323,$D$22)))))/(COUNTIFS('Rankings - Cheat Sheet'!$E$3:$E$323,A34,'Rankings - Cheat Sheet'!$C$3:$C$323,$D$22))</f>
        <v>#DIV/0!</v>
      </c>
      <c t="str" s="33" r="E34">
        <f>IF('User Input'!$E$13=1,(SUMIFS('Rankings - Cheat Sheet'!$U$3:$U$323,'Rankings - Cheat Sheet'!$E$3:$E$323,A34,'Rankings - Cheat Sheet'!$C$3:$C$323,$E$22)),IF('User Input'!$F$13=1,(SUMIFS('Rankings - Cheat Sheet'!$V$3:$V$323,'Rankings - Cheat Sheet'!$E$3:$E$323,A34,'Rankings - Cheat Sheet'!$C$3:$C$323,$E$22)),IF('User Input'!$G$13=1,(SUMIFS('Rankings - Cheat Sheet'!$W$3:$W$323,'Rankings - Cheat Sheet'!$E$3:$E$323,A34,'Rankings - Cheat Sheet'!$C$3:$C$323,$E$22)))))/(COUNTIFS('Rankings - Cheat Sheet'!$E$3:$E$323,A34,'Rankings - Cheat Sheet'!$C$3:$C$323,$E$22))</f>
        <v>#DIV/0!</v>
      </c>
      <c t="str" s="33" r="F34">
        <f>IF('User Input'!$E$13=1,(SUMIFS('Rankings - Cheat Sheet'!$U$3:$U$323,'Rankings - Cheat Sheet'!$E$3:$E$323,A34,'Rankings - Cheat Sheet'!$C$3:$C$323,$F$22)),IF('User Input'!$F$13=1,(SUMIFS('Rankings - Cheat Sheet'!$V$3:$V$323,'Rankings - Cheat Sheet'!$E$3:$E$323,A34,'Rankings - Cheat Sheet'!$C$3:$C$323,$F$22)),IF('User Input'!$G$13=1,(SUMIFS('Rankings - Cheat Sheet'!$W$3:$W$323,'Rankings - Cheat Sheet'!$E$3:$E$323,A34,'Rankings - Cheat Sheet'!$C$3:$C$323,$F$22)))))/(COUNTIFS('Rankings - Cheat Sheet'!$E$3:$E$323,A34,'Rankings - Cheat Sheet'!$C$3:$C$323,$F$22))</f>
        <v>#DIV/0!</v>
      </c>
      <c t="str" s="34" r="G34">
        <f>IF('User Input'!$E$13=1,(SUMIFS('Rankings - Cheat Sheet'!$U$3:$U$323,'Rankings - Cheat Sheet'!$E$3:$E$323,A34,'Rankings - Cheat Sheet'!$C$3:$C$323,$G$22)),IF('User Input'!$F$13=1,(SUMIFS('Rankings - Cheat Sheet'!$V$3:$V$323,'Rankings - Cheat Sheet'!$E$3:$E$323,A34,'Rankings - Cheat Sheet'!$C$3:$C$323,$G$22)),IF('User Input'!$G$13=1,(SUMIFS('Rankings - Cheat Sheet'!$W$3:$W$323,'Rankings - Cheat Sheet'!$E$3:$E$323,A34,'Rankings - Cheat Sheet'!$C$3:$C$323,$G$22)))))/(COUNTIFS('Rankings - Cheat Sheet'!$E$3:$E$323,A34,'Rankings - Cheat Sheet'!$C$3:$C$323,$G$22))</f>
        <v>#DIV/0!</v>
      </c>
      <c s="2" r="H34"/>
      <c s="2" r="I34"/>
      <c s="4" r="J34"/>
      <c s="4" r="K34"/>
      <c s="4" r="L34"/>
      <c s="4" r="M34"/>
      <c s="4" r="N34"/>
      <c s="4" r="O34"/>
      <c s="4" r="P34"/>
    </row>
    <row customHeight="1" r="35" ht="15.0">
      <c t="str" s="25" r="A35">
        <f>'User Input'!B17</f>
        <v> </v>
      </c>
      <c t="str" s="33" r="B35">
        <f>IF('User Input'!$E$13=1,(SUMIFS('Rankings - Cheat Sheet'!$U$3:$U$323,'Rankings - Cheat Sheet'!$E$3:$E$323,A35,'Rankings - Cheat Sheet'!$C$3:$C$323,$B$22)),IF('User Input'!$F$13=1,(SUMIFS('Rankings - Cheat Sheet'!$V$3:$V$323,'Rankings - Cheat Sheet'!$E$3:$E$323,A35,'Rankings - Cheat Sheet'!$C$3:$C$323,$B$22)),IF('User Input'!$G$13=1,(SUMIFS('Rankings - Cheat Sheet'!$W$3:$W$323,'Rankings - Cheat Sheet'!$E$3:$E$323,A35,'Rankings - Cheat Sheet'!$C$3:$C$323,$B$22)))))/(COUNTIFS('Rankings - Cheat Sheet'!$E$3:$E$323,A35,'Rankings - Cheat Sheet'!$C$3:$C$323,$B$22))</f>
        <v>#DIV/0!</v>
      </c>
      <c t="str" s="33" r="C35">
        <f>IF('User Input'!$E$13=1,(SUMIFS('Rankings - Cheat Sheet'!$U$3:$U$323,'Rankings - Cheat Sheet'!$E$3:$E$323,A35,'Rankings - Cheat Sheet'!$C$3:$C$323,$C$22)),IF('User Input'!$F$13=1,(SUMIFS('Rankings - Cheat Sheet'!$V$3:$V$323,'Rankings - Cheat Sheet'!$E$3:$E$323,A35,'Rankings - Cheat Sheet'!$C$3:$C$323,$C$22)),IF('User Input'!$G$13=1,(SUMIFS('Rankings - Cheat Sheet'!$W$3:$W$323,'Rankings - Cheat Sheet'!$E$3:$E$323,A35,'Rankings - Cheat Sheet'!$C$3:$C$323,$C$22)))))/(COUNTIFS('Rankings - Cheat Sheet'!$E$3:$E$323,A35,'Rankings - Cheat Sheet'!$C$3:$C$323,$C$22))</f>
        <v>#DIV/0!</v>
      </c>
      <c t="str" s="33" r="D35">
        <f>IF('User Input'!$E$13=1,(SUMIFS('Rankings - Cheat Sheet'!$U$3:$U$323,'Rankings - Cheat Sheet'!$E$3:$E$323,A35,'Rankings - Cheat Sheet'!$C$3:$C$323,$D$22)),IF('User Input'!$F$13=1,(SUMIFS('Rankings - Cheat Sheet'!$V$3:$V$323,'Rankings - Cheat Sheet'!$E$3:$E$323,A35,'Rankings - Cheat Sheet'!$C$3:$C$323,$D$22)),IF('User Input'!$G$13=1,(SUMIFS('Rankings - Cheat Sheet'!$W$3:$W$323,'Rankings - Cheat Sheet'!$E$3:$E$323,A35,'Rankings - Cheat Sheet'!$C$3:$C$323,$D$22)))))/(COUNTIFS('Rankings - Cheat Sheet'!$E$3:$E$323,A35,'Rankings - Cheat Sheet'!$C$3:$C$323,$D$22))</f>
        <v>#DIV/0!</v>
      </c>
      <c t="str" s="33" r="E35">
        <f>IF('User Input'!$E$13=1,(SUMIFS('Rankings - Cheat Sheet'!$U$3:$U$323,'Rankings - Cheat Sheet'!$E$3:$E$323,A35,'Rankings - Cheat Sheet'!$C$3:$C$323,$E$22)),IF('User Input'!$F$13=1,(SUMIFS('Rankings - Cheat Sheet'!$V$3:$V$323,'Rankings - Cheat Sheet'!$E$3:$E$323,A35,'Rankings - Cheat Sheet'!$C$3:$C$323,$E$22)),IF('User Input'!$G$13=1,(SUMIFS('Rankings - Cheat Sheet'!$W$3:$W$323,'Rankings - Cheat Sheet'!$E$3:$E$323,A35,'Rankings - Cheat Sheet'!$C$3:$C$323,$E$22)))))/(COUNTIFS('Rankings - Cheat Sheet'!$E$3:$E$323,A35,'Rankings - Cheat Sheet'!$C$3:$C$323,$E$22))</f>
        <v>#DIV/0!</v>
      </c>
      <c t="str" s="33" r="F35">
        <f>IF('User Input'!$E$13=1,(SUMIFS('Rankings - Cheat Sheet'!$U$3:$U$323,'Rankings - Cheat Sheet'!$E$3:$E$323,A35,'Rankings - Cheat Sheet'!$C$3:$C$323,$F$22)),IF('User Input'!$F$13=1,(SUMIFS('Rankings - Cheat Sheet'!$V$3:$V$323,'Rankings - Cheat Sheet'!$E$3:$E$323,A35,'Rankings - Cheat Sheet'!$C$3:$C$323,$F$22)),IF('User Input'!$G$13=1,(SUMIFS('Rankings - Cheat Sheet'!$W$3:$W$323,'Rankings - Cheat Sheet'!$E$3:$E$323,A35,'Rankings - Cheat Sheet'!$C$3:$C$323,$F$22)))))/(COUNTIFS('Rankings - Cheat Sheet'!$E$3:$E$323,A35,'Rankings - Cheat Sheet'!$C$3:$C$323,$F$22))</f>
        <v>#DIV/0!</v>
      </c>
      <c t="str" s="34" r="G35">
        <f>IF('User Input'!$E$13=1,(SUMIFS('Rankings - Cheat Sheet'!$U$3:$U$323,'Rankings - Cheat Sheet'!$E$3:$E$323,A35,'Rankings - Cheat Sheet'!$C$3:$C$323,$G$22)),IF('User Input'!$F$13=1,(SUMIFS('Rankings - Cheat Sheet'!$V$3:$V$323,'Rankings - Cheat Sheet'!$E$3:$E$323,A35,'Rankings - Cheat Sheet'!$C$3:$C$323,$G$22)),IF('User Input'!$G$13=1,(SUMIFS('Rankings - Cheat Sheet'!$W$3:$W$323,'Rankings - Cheat Sheet'!$E$3:$E$323,A35,'Rankings - Cheat Sheet'!$C$3:$C$323,$G$22)))))/(COUNTIFS('Rankings - Cheat Sheet'!$E$3:$E$323,A35,'Rankings - Cheat Sheet'!$C$3:$C$323,$G$22))</f>
        <v>#DIV/0!</v>
      </c>
      <c s="2" r="H35"/>
      <c s="2" r="I35"/>
      <c s="4" r="J35"/>
      <c s="4" r="K35"/>
      <c s="4" r="L35"/>
      <c s="4" r="M35"/>
      <c s="4" r="N35"/>
      <c s="4" r="O35"/>
      <c s="4" r="P35"/>
    </row>
    <row customHeight="1" r="36" ht="15.0">
      <c t="str" s="25" r="A36">
        <f>'User Input'!B18</f>
        <v> </v>
      </c>
      <c t="str" s="33" r="B36">
        <f>IF('User Input'!$E$13=1,(SUMIFS('Rankings - Cheat Sheet'!$U$3:$U$323,'Rankings - Cheat Sheet'!$E$3:$E$323,A36,'Rankings - Cheat Sheet'!$C$3:$C$323,$B$22)),IF('User Input'!$F$13=1,(SUMIFS('Rankings - Cheat Sheet'!$V$3:$V$323,'Rankings - Cheat Sheet'!$E$3:$E$323,A36,'Rankings - Cheat Sheet'!$C$3:$C$323,$B$22)),IF('User Input'!$G$13=1,(SUMIFS('Rankings - Cheat Sheet'!$W$3:$W$323,'Rankings - Cheat Sheet'!$E$3:$E$323,A36,'Rankings - Cheat Sheet'!$C$3:$C$323,$B$22)))))/(COUNTIFS('Rankings - Cheat Sheet'!$E$3:$E$323,A36,'Rankings - Cheat Sheet'!$C$3:$C$323,$B$22))</f>
        <v>#DIV/0!</v>
      </c>
      <c t="str" s="33" r="C36">
        <f>IF('User Input'!$E$13=1,(SUMIFS('Rankings - Cheat Sheet'!$U$3:$U$323,'Rankings - Cheat Sheet'!$E$3:$E$323,A36,'Rankings - Cheat Sheet'!$C$3:$C$323,$C$22)),IF('User Input'!$F$13=1,(SUMIFS('Rankings - Cheat Sheet'!$V$3:$V$323,'Rankings - Cheat Sheet'!$E$3:$E$323,A36,'Rankings - Cheat Sheet'!$C$3:$C$323,$C$22)),IF('User Input'!$G$13=1,(SUMIFS('Rankings - Cheat Sheet'!$W$3:$W$323,'Rankings - Cheat Sheet'!$E$3:$E$323,A36,'Rankings - Cheat Sheet'!$C$3:$C$323,$C$22)))))/(COUNTIFS('Rankings - Cheat Sheet'!$E$3:$E$323,A36,'Rankings - Cheat Sheet'!$C$3:$C$323,$C$22))</f>
        <v>#DIV/0!</v>
      </c>
      <c t="str" s="33" r="D36">
        <f>IF('User Input'!$E$13=1,(SUMIFS('Rankings - Cheat Sheet'!$U$3:$U$323,'Rankings - Cheat Sheet'!$E$3:$E$323,A36,'Rankings - Cheat Sheet'!$C$3:$C$323,$D$22)),IF('User Input'!$F$13=1,(SUMIFS('Rankings - Cheat Sheet'!$V$3:$V$323,'Rankings - Cheat Sheet'!$E$3:$E$323,A36,'Rankings - Cheat Sheet'!$C$3:$C$323,$D$22)),IF('User Input'!$G$13=1,(SUMIFS('Rankings - Cheat Sheet'!$W$3:$W$323,'Rankings - Cheat Sheet'!$E$3:$E$323,A36,'Rankings - Cheat Sheet'!$C$3:$C$323,$D$22)))))/(COUNTIFS('Rankings - Cheat Sheet'!$E$3:$E$323,A36,'Rankings - Cheat Sheet'!$C$3:$C$323,$D$22))</f>
        <v>#DIV/0!</v>
      </c>
      <c t="str" s="33" r="E36">
        <f>IF('User Input'!$E$13=1,(SUMIFS('Rankings - Cheat Sheet'!$U$3:$U$323,'Rankings - Cheat Sheet'!$E$3:$E$323,A36,'Rankings - Cheat Sheet'!$C$3:$C$323,$E$22)),IF('User Input'!$F$13=1,(SUMIFS('Rankings - Cheat Sheet'!$V$3:$V$323,'Rankings - Cheat Sheet'!$E$3:$E$323,A36,'Rankings - Cheat Sheet'!$C$3:$C$323,$E$22)),IF('User Input'!$G$13=1,(SUMIFS('Rankings - Cheat Sheet'!$W$3:$W$323,'Rankings - Cheat Sheet'!$E$3:$E$323,A36,'Rankings - Cheat Sheet'!$C$3:$C$323,$E$22)))))/(COUNTIFS('Rankings - Cheat Sheet'!$E$3:$E$323,A36,'Rankings - Cheat Sheet'!$C$3:$C$323,$E$22))</f>
        <v>#DIV/0!</v>
      </c>
      <c t="str" s="33" r="F36">
        <f>IF('User Input'!$E$13=1,(SUMIFS('Rankings - Cheat Sheet'!$U$3:$U$323,'Rankings - Cheat Sheet'!$E$3:$E$323,A36,'Rankings - Cheat Sheet'!$C$3:$C$323,$F$22)),IF('User Input'!$F$13=1,(SUMIFS('Rankings - Cheat Sheet'!$V$3:$V$323,'Rankings - Cheat Sheet'!$E$3:$E$323,A36,'Rankings - Cheat Sheet'!$C$3:$C$323,$F$22)),IF('User Input'!$G$13=1,(SUMIFS('Rankings - Cheat Sheet'!$W$3:$W$323,'Rankings - Cheat Sheet'!$E$3:$E$323,A36,'Rankings - Cheat Sheet'!$C$3:$C$323,$F$22)))))/(COUNTIFS('Rankings - Cheat Sheet'!$E$3:$E$323,A36,'Rankings - Cheat Sheet'!$C$3:$C$323,$F$22))</f>
        <v>#DIV/0!</v>
      </c>
      <c t="str" s="34" r="G36">
        <f>IF('User Input'!$E$13=1,(SUMIFS('Rankings - Cheat Sheet'!$U$3:$U$323,'Rankings - Cheat Sheet'!$E$3:$E$323,A36,'Rankings - Cheat Sheet'!$C$3:$C$323,$G$22)),IF('User Input'!$F$13=1,(SUMIFS('Rankings - Cheat Sheet'!$V$3:$V$323,'Rankings - Cheat Sheet'!$E$3:$E$323,A36,'Rankings - Cheat Sheet'!$C$3:$C$323,$G$22)),IF('User Input'!$G$13=1,(SUMIFS('Rankings - Cheat Sheet'!$W$3:$W$323,'Rankings - Cheat Sheet'!$E$3:$E$323,A36,'Rankings - Cheat Sheet'!$C$3:$C$323,$G$22)))))/(COUNTIFS('Rankings - Cheat Sheet'!$E$3:$E$323,A36,'Rankings - Cheat Sheet'!$C$3:$C$323,$G$22))</f>
        <v>#DIV/0!</v>
      </c>
      <c s="2" r="H36"/>
      <c s="2" r="I36"/>
      <c s="4" r="J36"/>
      <c s="4" r="K36"/>
      <c s="4" r="L36"/>
      <c s="4" r="M36"/>
      <c s="4" r="N36"/>
      <c s="4" r="O36"/>
      <c s="4" r="P36"/>
    </row>
    <row customHeight="1" r="37" ht="15.0">
      <c t="str" s="25" r="A37">
        <f>'User Input'!B19</f>
        <v> </v>
      </c>
      <c t="str" s="33" r="B37">
        <f>IF('User Input'!$E$13=1,(SUMIFS('Rankings - Cheat Sheet'!$U$3:$U$323,'Rankings - Cheat Sheet'!$E$3:$E$323,A37,'Rankings - Cheat Sheet'!$C$3:$C$323,$B$22)),IF('User Input'!$F$13=1,(SUMIFS('Rankings - Cheat Sheet'!$V$3:$V$323,'Rankings - Cheat Sheet'!$E$3:$E$323,A37,'Rankings - Cheat Sheet'!$C$3:$C$323,$B$22)),IF('User Input'!$G$13=1,(SUMIFS('Rankings - Cheat Sheet'!$W$3:$W$323,'Rankings - Cheat Sheet'!$E$3:$E$323,A37,'Rankings - Cheat Sheet'!$C$3:$C$323,$B$22)))))/(COUNTIFS('Rankings - Cheat Sheet'!$E$3:$E$323,A37,'Rankings - Cheat Sheet'!$C$3:$C$323,$B$22))</f>
        <v>#DIV/0!</v>
      </c>
      <c t="str" s="33" r="C37">
        <f>IF('User Input'!$E$13=1,(SUMIFS('Rankings - Cheat Sheet'!$U$3:$U$323,'Rankings - Cheat Sheet'!$E$3:$E$323,A37,'Rankings - Cheat Sheet'!$C$3:$C$323,$C$22)),IF('User Input'!$F$13=1,(SUMIFS('Rankings - Cheat Sheet'!$V$3:$V$323,'Rankings - Cheat Sheet'!$E$3:$E$323,A37,'Rankings - Cheat Sheet'!$C$3:$C$323,$C$22)),IF('User Input'!$G$13=1,(SUMIFS('Rankings - Cheat Sheet'!$W$3:$W$323,'Rankings - Cheat Sheet'!$E$3:$E$323,A37,'Rankings - Cheat Sheet'!$C$3:$C$323,$C$22)))))/(COUNTIFS('Rankings - Cheat Sheet'!$E$3:$E$323,A37,'Rankings - Cheat Sheet'!$C$3:$C$323,$C$22))</f>
        <v>#DIV/0!</v>
      </c>
      <c t="str" s="33" r="D37">
        <f>IF('User Input'!$E$13=1,(SUMIFS('Rankings - Cheat Sheet'!$U$3:$U$323,'Rankings - Cheat Sheet'!$E$3:$E$323,A37,'Rankings - Cheat Sheet'!$C$3:$C$323,$D$22)),IF('User Input'!$F$13=1,(SUMIFS('Rankings - Cheat Sheet'!$V$3:$V$323,'Rankings - Cheat Sheet'!$E$3:$E$323,A37,'Rankings - Cheat Sheet'!$C$3:$C$323,$D$22)),IF('User Input'!$G$13=1,(SUMIFS('Rankings - Cheat Sheet'!$W$3:$W$323,'Rankings - Cheat Sheet'!$E$3:$E$323,A37,'Rankings - Cheat Sheet'!$C$3:$C$323,$D$22)))))/(COUNTIFS('Rankings - Cheat Sheet'!$E$3:$E$323,A37,'Rankings - Cheat Sheet'!$C$3:$C$323,$D$22))</f>
        <v>#DIV/0!</v>
      </c>
      <c t="str" s="33" r="E37">
        <f>IF('User Input'!$E$13=1,(SUMIFS('Rankings - Cheat Sheet'!$U$3:$U$323,'Rankings - Cheat Sheet'!$E$3:$E$323,A37,'Rankings - Cheat Sheet'!$C$3:$C$323,$E$22)),IF('User Input'!$F$13=1,(SUMIFS('Rankings - Cheat Sheet'!$V$3:$V$323,'Rankings - Cheat Sheet'!$E$3:$E$323,A37,'Rankings - Cheat Sheet'!$C$3:$C$323,$E$22)),IF('User Input'!$G$13=1,(SUMIFS('Rankings - Cheat Sheet'!$W$3:$W$323,'Rankings - Cheat Sheet'!$E$3:$E$323,A37,'Rankings - Cheat Sheet'!$C$3:$C$323,$E$22)))))/(COUNTIFS('Rankings - Cheat Sheet'!$E$3:$E$323,A37,'Rankings - Cheat Sheet'!$C$3:$C$323,$E$22))</f>
        <v>#DIV/0!</v>
      </c>
      <c t="str" s="33" r="F37">
        <f>IF('User Input'!$E$13=1,(SUMIFS('Rankings - Cheat Sheet'!$U$3:$U$323,'Rankings - Cheat Sheet'!$E$3:$E$323,A37,'Rankings - Cheat Sheet'!$C$3:$C$323,$F$22)),IF('User Input'!$F$13=1,(SUMIFS('Rankings - Cheat Sheet'!$V$3:$V$323,'Rankings - Cheat Sheet'!$E$3:$E$323,A37,'Rankings - Cheat Sheet'!$C$3:$C$323,$F$22)),IF('User Input'!$G$13=1,(SUMIFS('Rankings - Cheat Sheet'!$W$3:$W$323,'Rankings - Cheat Sheet'!$E$3:$E$323,A37,'Rankings - Cheat Sheet'!$C$3:$C$323,$F$22)))))/(COUNTIFS('Rankings - Cheat Sheet'!$E$3:$E$323,A37,'Rankings - Cheat Sheet'!$C$3:$C$323,$F$22))</f>
        <v>#DIV/0!</v>
      </c>
      <c t="str" s="34" r="G37">
        <f>IF('User Input'!$E$13=1,(SUMIFS('Rankings - Cheat Sheet'!$U$3:$U$323,'Rankings - Cheat Sheet'!$E$3:$E$323,A37,'Rankings - Cheat Sheet'!$C$3:$C$323,$G$22)),IF('User Input'!$F$13=1,(SUMIFS('Rankings - Cheat Sheet'!$V$3:$V$323,'Rankings - Cheat Sheet'!$E$3:$E$323,A37,'Rankings - Cheat Sheet'!$C$3:$C$323,$G$22)),IF('User Input'!$G$13=1,(SUMIFS('Rankings - Cheat Sheet'!$W$3:$W$323,'Rankings - Cheat Sheet'!$E$3:$E$323,A37,'Rankings - Cheat Sheet'!$C$3:$C$323,$G$22)))))/(COUNTIFS('Rankings - Cheat Sheet'!$E$3:$E$323,A37,'Rankings - Cheat Sheet'!$C$3:$C$323,$G$22))</f>
        <v>#DIV/0!</v>
      </c>
      <c s="2" r="H37"/>
      <c s="2" r="I37"/>
      <c s="4" r="J37"/>
      <c s="4" r="K37"/>
      <c s="4" r="L37"/>
      <c s="4" r="M37"/>
      <c s="4" r="N37"/>
      <c s="4" r="O37"/>
      <c s="4" r="P37"/>
    </row>
    <row customHeight="1" r="38" ht="15.75">
      <c t="str" s="30" r="A38">
        <f>'User Input'!B20</f>
        <v> </v>
      </c>
      <c t="str" s="35" r="B38">
        <f>IF('User Input'!$E$13=1,(SUMIFS('Rankings - Cheat Sheet'!$U$3:$U$323,'Rankings - Cheat Sheet'!$E$3:$E$323,A38,'Rankings - Cheat Sheet'!$C$3:$C$323,$B$22)),IF('User Input'!$F$13=1,(SUMIFS('Rankings - Cheat Sheet'!$V$3:$V$323,'Rankings - Cheat Sheet'!$E$3:$E$323,A38,'Rankings - Cheat Sheet'!$C$3:$C$323,$B$22)),IF('User Input'!$G$13=1,(SUMIFS('Rankings - Cheat Sheet'!$W$3:$W$323,'Rankings - Cheat Sheet'!$E$3:$E$323,A38,'Rankings - Cheat Sheet'!$C$3:$C$323,$B$22)))))/(COUNTIFS('Rankings - Cheat Sheet'!$E$3:$E$323,A38,'Rankings - Cheat Sheet'!$C$3:$C$323,$B$22))</f>
        <v>#DIV/0!</v>
      </c>
      <c t="str" s="35" r="C38">
        <f>IF('User Input'!$E$13=1,(SUMIFS('Rankings - Cheat Sheet'!$U$3:$U$323,'Rankings - Cheat Sheet'!$E$3:$E$323,A38,'Rankings - Cheat Sheet'!$C$3:$C$323,$C$22)),IF('User Input'!$F$13=1,(SUMIFS('Rankings - Cheat Sheet'!$V$3:$V$323,'Rankings - Cheat Sheet'!$E$3:$E$323,A38,'Rankings - Cheat Sheet'!$C$3:$C$323,$C$22)),IF('User Input'!$G$13=1,(SUMIFS('Rankings - Cheat Sheet'!$W$3:$W$323,'Rankings - Cheat Sheet'!$E$3:$E$323,A38,'Rankings - Cheat Sheet'!$C$3:$C$323,$C$22)))))/(COUNTIFS('Rankings - Cheat Sheet'!$E$3:$E$323,A38,'Rankings - Cheat Sheet'!$C$3:$C$323,$C$22))</f>
        <v>#DIV/0!</v>
      </c>
      <c t="str" s="35" r="D38">
        <f>IF('User Input'!$E$13=1,(SUMIFS('Rankings - Cheat Sheet'!$U$3:$U$323,'Rankings - Cheat Sheet'!$E$3:$E$323,A38,'Rankings - Cheat Sheet'!$C$3:$C$323,$D$22)),IF('User Input'!$F$13=1,(SUMIFS('Rankings - Cheat Sheet'!$V$3:$V$323,'Rankings - Cheat Sheet'!$E$3:$E$323,A38,'Rankings - Cheat Sheet'!$C$3:$C$323,$D$22)),IF('User Input'!$G$13=1,(SUMIFS('Rankings - Cheat Sheet'!$W$3:$W$323,'Rankings - Cheat Sheet'!$E$3:$E$323,A38,'Rankings - Cheat Sheet'!$C$3:$C$323,$D$22)))))/(COUNTIFS('Rankings - Cheat Sheet'!$E$3:$E$323,A38,'Rankings - Cheat Sheet'!$C$3:$C$323,$D$22))</f>
        <v>#DIV/0!</v>
      </c>
      <c t="str" s="35" r="E38">
        <f>IF('User Input'!$E$13=1,(SUMIFS('Rankings - Cheat Sheet'!$U$3:$U$323,'Rankings - Cheat Sheet'!$E$3:$E$323,A38,'Rankings - Cheat Sheet'!$C$3:$C$323,$E$22)),IF('User Input'!$F$13=1,(SUMIFS('Rankings - Cheat Sheet'!$V$3:$V$323,'Rankings - Cheat Sheet'!$E$3:$E$323,A38,'Rankings - Cheat Sheet'!$C$3:$C$323,$E$22)),IF('User Input'!$G$13=1,(SUMIFS('Rankings - Cheat Sheet'!$W$3:$W$323,'Rankings - Cheat Sheet'!$E$3:$E$323,A38,'Rankings - Cheat Sheet'!$C$3:$C$323,$E$22)))))/(COUNTIFS('Rankings - Cheat Sheet'!$E$3:$E$323,A38,'Rankings - Cheat Sheet'!$C$3:$C$323,$E$22))</f>
        <v>#DIV/0!</v>
      </c>
      <c t="str" s="35" r="F38">
        <f>IF('User Input'!$E$13=1,(SUMIFS('Rankings - Cheat Sheet'!$U$3:$U$323,'Rankings - Cheat Sheet'!$E$3:$E$323,A38,'Rankings - Cheat Sheet'!$C$3:$C$323,$F$22)),IF('User Input'!$F$13=1,(SUMIFS('Rankings - Cheat Sheet'!$V$3:$V$323,'Rankings - Cheat Sheet'!$E$3:$E$323,A38,'Rankings - Cheat Sheet'!$C$3:$C$323,$F$22)),IF('User Input'!$G$13=1,(SUMIFS('Rankings - Cheat Sheet'!$W$3:$W$323,'Rankings - Cheat Sheet'!$E$3:$E$323,A38,'Rankings - Cheat Sheet'!$C$3:$C$323,$F$22)))))/(COUNTIFS('Rankings - Cheat Sheet'!$E$3:$E$323,A38,'Rankings - Cheat Sheet'!$C$3:$C$323,$F$22))</f>
        <v>#DIV/0!</v>
      </c>
      <c t="str" s="36" r="G38">
        <f>IF('User Input'!$E$13=1,(SUMIFS('Rankings - Cheat Sheet'!$U$3:$U$323,'Rankings - Cheat Sheet'!$E$3:$E$323,A38,'Rankings - Cheat Sheet'!$C$3:$C$323,$G$22)),IF('User Input'!$F$13=1,(SUMIFS('Rankings - Cheat Sheet'!$V$3:$V$323,'Rankings - Cheat Sheet'!$E$3:$E$323,A38,'Rankings - Cheat Sheet'!$C$3:$C$323,$G$22)),IF('User Input'!$G$13=1,(SUMIFS('Rankings - Cheat Sheet'!$W$3:$W$323,'Rankings - Cheat Sheet'!$E$3:$E$323,A38,'Rankings - Cheat Sheet'!$C$3:$C$323,$G$22)))))/(COUNTIFS('Rankings - Cheat Sheet'!$E$3:$E$323,A38,'Rankings - Cheat Sheet'!$C$3:$C$323,$G$22))</f>
        <v>#DIV/0!</v>
      </c>
      <c s="2" r="H38"/>
      <c s="2" r="I38"/>
      <c s="4" r="J38"/>
      <c s="4" r="K38"/>
      <c s="4" r="L38"/>
      <c s="4" r="M38"/>
      <c s="4" r="N38"/>
      <c s="4" r="O38"/>
      <c s="4" r="P38"/>
    </row>
    <row customHeight="1" r="39" ht="15.0">
      <c s="29" r="A39"/>
      <c s="4" r="B39"/>
      <c s="4" r="C39"/>
      <c s="4" r="D39"/>
      <c s="4" r="E39"/>
      <c s="4" r="F39"/>
      <c s="4" r="G39"/>
      <c s="2" r="H39"/>
      <c s="2" r="I39"/>
      <c s="4" r="J39"/>
      <c s="4" r="K39"/>
      <c s="4" r="L39"/>
      <c s="4" r="M39"/>
      <c s="4" r="N39"/>
      <c s="4" r="O39"/>
      <c s="4" r="P39"/>
    </row>
    <row customHeight="1" r="40" ht="15.75">
      <c s="29" r="A40"/>
      <c s="4" r="B40"/>
      <c s="4" r="C40"/>
      <c s="4" r="D40"/>
      <c s="4" r="E40"/>
      <c s="4" r="F40"/>
      <c s="4" r="G40"/>
      <c s="2" r="H40"/>
      <c s="2" r="I40"/>
      <c s="4" r="J40"/>
      <c s="4" r="K40"/>
      <c s="4" r="L40"/>
      <c s="4" r="M40"/>
      <c s="4" r="N40"/>
      <c s="4" r="O40"/>
      <c s="4" r="P40"/>
    </row>
    <row customHeight="1" r="41" ht="15.0">
      <c t="s" s="23" r="A41">
        <v>73</v>
      </c>
      <c s="2" r="H41"/>
      <c s="2" r="I41"/>
      <c s="4" r="J41"/>
      <c s="4" r="K41"/>
      <c s="4" r="L41"/>
      <c s="4" r="M41"/>
      <c s="4" r="N41"/>
      <c s="4" r="O41"/>
      <c s="4" r="P41"/>
    </row>
    <row customHeight="1" r="42" ht="15.0">
      <c t="s" s="32" r="A42">
        <v>74</v>
      </c>
      <c t="s" s="11" r="B42">
        <v>75</v>
      </c>
      <c t="s" s="11" r="C42">
        <v>76</v>
      </c>
      <c t="s" s="11" r="D42">
        <v>77</v>
      </c>
      <c t="s" s="11" r="E42">
        <v>78</v>
      </c>
      <c t="s" s="11" r="F42">
        <v>79</v>
      </c>
      <c t="s" s="12" r="G42">
        <v>80</v>
      </c>
      <c s="2" r="H42"/>
      <c s="2" r="I42"/>
      <c s="4" r="J42"/>
      <c s="4" r="K42"/>
      <c s="4" r="L42"/>
      <c s="4" r="M42"/>
      <c s="4" r="N42"/>
      <c s="4" r="O42"/>
      <c s="4" r="P42"/>
    </row>
    <row customHeight="1" r="43" ht="15.0">
      <c t="str" s="25" r="A43">
        <f>'User Input'!B5</f>
        <v>A</v>
      </c>
      <c t="str" s="37" r="B43">
        <f>IF('User Input'!$B$2=8,(RANK('War Room'!B23,'War Room'!$B$23:$B$30,0)),IF('User Input'!$B$2=10,(RANK('War Room'!B23,'War Room'!$B$23:$B$32,0)),IF('User Input'!$B$2=12,(RANK('War Room'!B23,'War Room'!$B$23:$B$34,0)),IF('User Input'!$B$2=14,(RANK('War Room'!B23,'War Room'!$B$23:$B$36,0)),IF('User Input'!$B$2=16,(RANK('War Room'!B23,'War Room'!$B$23:$B$38,0)))))))</f>
        <v>10</v>
      </c>
      <c t="str" s="37" r="C43">
        <f>IF('User Input'!$B$2=8,(RANK('War Room'!C23,'War Room'!$C$23:$C$30,0)),IF('User Input'!$B$2=10,(RANK('War Room'!C23,'War Room'!$C$23:$C$32,0)),IF('User Input'!$B$2=12,(RANK('War Room'!C23,'War Room'!$C$23:$C$34,0)),IF('User Input'!$B$2=14,(RANK('War Room'!C23,'War Room'!$C$23:$C$36,0)),IF('User Input'!$B$2=16,(RANK('War Room'!C23,'War Room'!$C$23:$C$38,0)))))))</f>
        <v>#DIV/0!</v>
      </c>
      <c t="str" s="37" r="D43">
        <f>IF('User Input'!$B$2=8,(RANK('War Room'!D23,'War Room'!$D$23:$D$30,0)),IF('User Input'!$B$2=10,(RANK('War Room'!D23,'War Room'!$D$23:$D$32,0)),IF('User Input'!$B$2=12,(RANK('War Room'!D23,'War Room'!$D$23:$D$34,0)),IF('User Input'!$B$2=14,(RANK('War Room'!D23,'War Room'!$D$23:$D$36,0)),IF('User Input'!$B$2=16,(RANK('War Room'!D23,'War Room'!$D$23:$D$38,0)))))))</f>
        <v>#DIV/0!</v>
      </c>
      <c t="str" s="37" r="E43">
        <f>IF('User Input'!$B$2=8,(RANK('War Room'!E23,'War Room'!$E$23:$E$30,0)),IF('User Input'!$B$2=10,(RANK('War Room'!E23,'War Room'!$E$23:$E$32,0)),IF('User Input'!$B$2=12,(RANK('War Room'!E23,'War Room'!$E$23:$E$34,0)),IF('User Input'!$B$2=14,(RANK('War Room'!E23,'War Room'!$E$23:$E$36,0)),IF('User Input'!$B$2=16,(RANK('War Room'!E23,'War Room'!$E$23:$E$38,0)))))))</f>
        <v>#DIV/0!</v>
      </c>
      <c t="str" s="37" r="F43">
        <f>IF('User Input'!$B$2=8,(RANK('War Room'!F23,'War Room'!$F$23:$F$30,0)),IF('User Input'!$B$2=10,(RANK('War Room'!F23,'War Room'!$F$23:$F$32,0)),IF('User Input'!$B$2=12,(RANK('War Room'!F23,'War Room'!$F$23:$F$34,0)),IF('User Input'!$B$2=14,(RANK('War Room'!F23,'War Room'!$F$23:$F$36,0)),IF('User Input'!$B$2=16,(RANK('War Room'!F23,'War Room'!$F$23:$F$38,0)))))))</f>
        <v>#DIV/0!</v>
      </c>
      <c t="str" s="38" r="G43">
        <f>IF('User Input'!$B$2=8,(RANK('War Room'!G23,'War Room'!$G$23:$G$30,0)),IF('User Input'!$B$2=10,(RANK('War Room'!G23,'War Room'!$G$23:$G$32,0)),IF('User Input'!$B$2=12,(RANK('War Room'!G23,'War Room'!$G$23:$G$34,0)),IF('User Input'!$B$2=14,(RANK('War Room'!G23,'War Room'!$G$23:$G$36,0)),IF('User Input'!$B$2=16,(RANK('War Room'!G23,'War Room'!$G$23:$G$38,0)))))))</f>
        <v>#DIV/0!</v>
      </c>
      <c s="2" r="H43"/>
      <c s="2" r="I43"/>
      <c s="4" r="J43"/>
      <c s="4" r="K43"/>
      <c s="4" r="L43"/>
      <c s="4" r="M43"/>
      <c s="4" r="N43"/>
      <c s="4" r="O43"/>
      <c s="4" r="P43"/>
    </row>
    <row customHeight="1" r="44" ht="15.0">
      <c t="str" s="25" r="A44">
        <f>'User Input'!B6</f>
        <v>B</v>
      </c>
      <c t="str" s="37" r="B44">
        <f>IF('User Input'!$B$2=8,(RANK('War Room'!B24,'War Room'!$B$23:$B$30,0)),IF('User Input'!$B$2=10,(RANK('War Room'!B24,'War Room'!$B$23:$B$32,0)),IF('User Input'!$B$2=12,(RANK('War Room'!B24,'War Room'!$B$23:$B$34,0)),IF('User Input'!$B$2=14,(RANK('War Room'!B24,'War Room'!$B$23:$B$36,0)),IF('User Input'!$B$2=16,(RANK('War Room'!B24,'War Room'!$B$23:$B$38,0)))))))</f>
        <v>1</v>
      </c>
      <c t="str" s="37" r="C44">
        <f>IF('User Input'!$B$2=8,(RANK('War Room'!C24,'War Room'!$C$23:$C$30,0)),IF('User Input'!$B$2=10,(RANK('War Room'!C24,'War Room'!$C$23:$C$32,0)),IF('User Input'!$B$2=12,(RANK('War Room'!C24,'War Room'!$C$23:$C$34,0)),IF('User Input'!$B$2=14,(RANK('War Room'!C24,'War Room'!$C$23:$C$36,0)),IF('User Input'!$B$2=16,(RANK('War Room'!C24,'War Room'!$C$23:$C$38,0)))))))</f>
        <v>#DIV/0!</v>
      </c>
      <c t="str" s="37" r="D44">
        <f>IF('User Input'!$B$2=8,(RANK('War Room'!D24,'War Room'!$D$23:$D$30,0)),IF('User Input'!$B$2=10,(RANK('War Room'!D24,'War Room'!$D$23:$D$32,0)),IF('User Input'!$B$2=12,(RANK('War Room'!D24,'War Room'!$D$23:$D$34,0)),IF('User Input'!$B$2=14,(RANK('War Room'!D24,'War Room'!$D$23:$D$36,0)),IF('User Input'!$B$2=16,(RANK('War Room'!D24,'War Room'!$D$23:$D$38,0)))))))</f>
        <v>#DIV/0!</v>
      </c>
      <c t="str" s="37" r="E44">
        <f>IF('User Input'!$B$2=8,(RANK('War Room'!E24,'War Room'!$E$23:$E$30,0)),IF('User Input'!$B$2=10,(RANK('War Room'!E24,'War Room'!$E$23:$E$32,0)),IF('User Input'!$B$2=12,(RANK('War Room'!E24,'War Room'!$E$23:$E$34,0)),IF('User Input'!$B$2=14,(RANK('War Room'!E24,'War Room'!$E$23:$E$36,0)),IF('User Input'!$B$2=16,(RANK('War Room'!E24,'War Room'!$E$23:$E$38,0)))))))</f>
        <v>#DIV/0!</v>
      </c>
      <c t="str" s="37" r="F44">
        <f>IF('User Input'!$B$2=8,(RANK('War Room'!F24,'War Room'!$F$23:$F$30,0)),IF('User Input'!$B$2=10,(RANK('War Room'!F24,'War Room'!$F$23:$F$32,0)),IF('User Input'!$B$2=12,(RANK('War Room'!F24,'War Room'!$F$23:$F$34,0)),IF('User Input'!$B$2=14,(RANK('War Room'!F24,'War Room'!$F$23:$F$36,0)),IF('User Input'!$B$2=16,(RANK('War Room'!F24,'War Room'!$F$23:$F$38,0)))))))</f>
        <v>#DIV/0!</v>
      </c>
      <c t="str" s="38" r="G44">
        <f>IF('User Input'!$B$2=8,(RANK('War Room'!G24,'War Room'!$G$23:$G$30,0)),IF('User Input'!$B$2=10,(RANK('War Room'!G24,'War Room'!$G$23:$G$32,0)),IF('User Input'!$B$2=12,(RANK('War Room'!G24,'War Room'!$G$23:$G$34,0)),IF('User Input'!$B$2=14,(RANK('War Room'!G24,'War Room'!$G$23:$G$36,0)),IF('User Input'!$B$2=16,(RANK('War Room'!G24,'War Room'!$G$23:$G$38,0)))))))</f>
        <v>#DIV/0!</v>
      </c>
      <c s="2" r="H44"/>
      <c s="2" r="I44"/>
      <c s="4" r="J44"/>
      <c s="4" r="K44"/>
      <c s="4" r="L44"/>
      <c s="4" r="M44"/>
      <c s="4" r="N44"/>
      <c s="4" r="O44"/>
      <c s="4" r="P44"/>
    </row>
    <row customHeight="1" r="45" ht="15.0">
      <c t="str" s="25" r="A45">
        <f>'User Input'!B7</f>
        <v>C</v>
      </c>
      <c t="str" s="37" r="B45">
        <f>IF('User Input'!$B$2=8,(RANK('War Room'!B25,'War Room'!$B$23:$B$30,0)),IF('User Input'!$B$2=10,(RANK('War Room'!B25,'War Room'!$B$23:$B$32,0)),IF('User Input'!$B$2=12,(RANK('War Room'!B25,'War Room'!$B$23:$B$34,0)),IF('User Input'!$B$2=14,(RANK('War Room'!B25,'War Room'!$B$23:$B$36,0)),IF('User Input'!$B$2=16,(RANK('War Room'!B25,'War Room'!$B$23:$B$38,0)))))))</f>
        <v>12</v>
      </c>
      <c t="str" s="37" r="C45">
        <f>IF('User Input'!$B$2=8,(RANK('War Room'!C25,'War Room'!$C$23:$C$30,0)),IF('User Input'!$B$2=10,(RANK('War Room'!C25,'War Room'!$C$23:$C$32,0)),IF('User Input'!$B$2=12,(RANK('War Room'!C25,'War Room'!$C$23:$C$34,0)),IF('User Input'!$B$2=14,(RANK('War Room'!C25,'War Room'!$C$23:$C$36,0)),IF('User Input'!$B$2=16,(RANK('War Room'!C25,'War Room'!$C$23:$C$38,0)))))))</f>
        <v>#DIV/0!</v>
      </c>
      <c t="str" s="37" r="D45">
        <f>IF('User Input'!$B$2=8,(RANK('War Room'!D25,'War Room'!$D$23:$D$30,0)),IF('User Input'!$B$2=10,(RANK('War Room'!D25,'War Room'!$D$23:$D$32,0)),IF('User Input'!$B$2=12,(RANK('War Room'!D25,'War Room'!$D$23:$D$34,0)),IF('User Input'!$B$2=14,(RANK('War Room'!D25,'War Room'!$D$23:$D$36,0)),IF('User Input'!$B$2=16,(RANK('War Room'!D25,'War Room'!$D$23:$D$38,0)))))))</f>
        <v>#DIV/0!</v>
      </c>
      <c t="str" s="37" r="E45">
        <f>IF('User Input'!$B$2=8,(RANK('War Room'!E25,'War Room'!$E$23:$E$30,0)),IF('User Input'!$B$2=10,(RANK('War Room'!E25,'War Room'!$E$23:$E$32,0)),IF('User Input'!$B$2=12,(RANK('War Room'!E25,'War Room'!$E$23:$E$34,0)),IF('User Input'!$B$2=14,(RANK('War Room'!E25,'War Room'!$E$23:$E$36,0)),IF('User Input'!$B$2=16,(RANK('War Room'!E25,'War Room'!$E$23:$E$38,0)))))))</f>
        <v>#DIV/0!</v>
      </c>
      <c t="str" s="37" r="F45">
        <f>IF('User Input'!$B$2=8,(RANK('War Room'!F25,'War Room'!$F$23:$F$30,0)),IF('User Input'!$B$2=10,(RANK('War Room'!F25,'War Room'!$F$23:$F$32,0)),IF('User Input'!$B$2=12,(RANK('War Room'!F25,'War Room'!$F$23:$F$34,0)),IF('User Input'!$B$2=14,(RANK('War Room'!F25,'War Room'!$F$23:$F$36,0)),IF('User Input'!$B$2=16,(RANK('War Room'!F25,'War Room'!$F$23:$F$38,0)))))))</f>
        <v>#DIV/0!</v>
      </c>
      <c t="str" s="38" r="G45">
        <f>IF('User Input'!$B$2=8,(RANK('War Room'!G25,'War Room'!$G$23:$G$30,0)),IF('User Input'!$B$2=10,(RANK('War Room'!G25,'War Room'!$G$23:$G$32,0)),IF('User Input'!$B$2=12,(RANK('War Room'!G25,'War Room'!$G$23:$G$34,0)),IF('User Input'!$B$2=14,(RANK('War Room'!G25,'War Room'!$G$23:$G$36,0)),IF('User Input'!$B$2=16,(RANK('War Room'!G25,'War Room'!$G$23:$G$38,0)))))))</f>
        <v>#DIV/0!</v>
      </c>
      <c s="2" r="H45"/>
      <c s="2" r="I45"/>
      <c s="4" r="J45"/>
      <c s="4" r="K45"/>
      <c s="4" r="L45"/>
      <c s="4" r="M45"/>
      <c s="4" r="N45"/>
      <c s="4" r="O45"/>
      <c s="4" r="P45"/>
    </row>
    <row customHeight="1" r="46" ht="15.0">
      <c t="str" s="25" r="A46">
        <f>'User Input'!B8</f>
        <v>D</v>
      </c>
      <c t="str" s="37" r="B46">
        <f>IF('User Input'!$B$2=8,(RANK('War Room'!B26,'War Room'!$B$23:$B$30,0)),IF('User Input'!$B$2=10,(RANK('War Room'!B26,'War Room'!$B$23:$B$32,0)),IF('User Input'!$B$2=12,(RANK('War Room'!B26,'War Room'!$B$23:$B$34,0)),IF('User Input'!$B$2=14,(RANK('War Room'!B26,'War Room'!$B$23:$B$36,0)),IF('User Input'!$B$2=16,(RANK('War Room'!B26,'War Room'!$B$23:$B$38,0)))))))</f>
        <v>2</v>
      </c>
      <c t="str" s="37" r="C46">
        <f>IF('User Input'!$B$2=8,(RANK('War Room'!C26,'War Room'!$C$23:$C$30,0)),IF('User Input'!$B$2=10,(RANK('War Room'!C26,'War Room'!$C$23:$C$32,0)),IF('User Input'!$B$2=12,(RANK('War Room'!C26,'War Room'!$C$23:$C$34,0)),IF('User Input'!$B$2=14,(RANK('War Room'!C26,'War Room'!$C$23:$C$36,0)),IF('User Input'!$B$2=16,(RANK('War Room'!C26,'War Room'!$C$23:$C$38,0)))))))</f>
        <v>#DIV/0!</v>
      </c>
      <c t="str" s="37" r="D46">
        <f>IF('User Input'!$B$2=8,(RANK('War Room'!D26,'War Room'!$D$23:$D$30,0)),IF('User Input'!$B$2=10,(RANK('War Room'!D26,'War Room'!$D$23:$D$32,0)),IF('User Input'!$B$2=12,(RANK('War Room'!D26,'War Room'!$D$23:$D$34,0)),IF('User Input'!$B$2=14,(RANK('War Room'!D26,'War Room'!$D$23:$D$36,0)),IF('User Input'!$B$2=16,(RANK('War Room'!D26,'War Room'!$D$23:$D$38,0)))))))</f>
        <v>#DIV/0!</v>
      </c>
      <c t="str" s="37" r="E46">
        <f>IF('User Input'!$B$2=8,(RANK('War Room'!E26,'War Room'!$E$23:$E$30,0)),IF('User Input'!$B$2=10,(RANK('War Room'!E26,'War Room'!$E$23:$E$32,0)),IF('User Input'!$B$2=12,(RANK('War Room'!E26,'War Room'!$E$23:$E$34,0)),IF('User Input'!$B$2=14,(RANK('War Room'!E26,'War Room'!$E$23:$E$36,0)),IF('User Input'!$B$2=16,(RANK('War Room'!E26,'War Room'!$E$23:$E$38,0)))))))</f>
        <v>#DIV/0!</v>
      </c>
      <c t="str" s="37" r="F46">
        <f>IF('User Input'!$B$2=8,(RANK('War Room'!F26,'War Room'!$F$23:$F$30,0)),IF('User Input'!$B$2=10,(RANK('War Room'!F26,'War Room'!$F$23:$F$32,0)),IF('User Input'!$B$2=12,(RANK('War Room'!F26,'War Room'!$F$23:$F$34,0)),IF('User Input'!$B$2=14,(RANK('War Room'!F26,'War Room'!$F$23:$F$36,0)),IF('User Input'!$B$2=16,(RANK('War Room'!F26,'War Room'!$F$23:$F$38,0)))))))</f>
        <v>#DIV/0!</v>
      </c>
      <c t="str" s="38" r="G46">
        <f>IF('User Input'!$B$2=8,(RANK('War Room'!G26,'War Room'!$G$23:$G$30,0)),IF('User Input'!$B$2=10,(RANK('War Room'!G26,'War Room'!$G$23:$G$32,0)),IF('User Input'!$B$2=12,(RANK('War Room'!G26,'War Room'!$G$23:$G$34,0)),IF('User Input'!$B$2=14,(RANK('War Room'!G26,'War Room'!$G$23:$G$36,0)),IF('User Input'!$B$2=16,(RANK('War Room'!G26,'War Room'!$G$23:$G$38,0)))))))</f>
        <v>#DIV/0!</v>
      </c>
      <c s="2" r="H46"/>
      <c s="2" r="I46"/>
      <c s="4" r="J46"/>
      <c s="4" r="K46"/>
      <c s="4" r="L46"/>
      <c s="4" r="M46"/>
      <c s="4" r="N46"/>
      <c s="4" r="O46"/>
      <c s="4" r="P46"/>
    </row>
    <row customHeight="1" r="47" ht="15.0">
      <c t="str" s="25" r="A47">
        <f>'User Input'!B9</f>
        <v>E</v>
      </c>
      <c t="str" s="37" r="B47">
        <f>IF('User Input'!$B$2=8,(RANK('War Room'!B27,'War Room'!$B$23:$B$30,0)),IF('User Input'!$B$2=10,(RANK('War Room'!B27,'War Room'!$B$23:$B$32,0)),IF('User Input'!$B$2=12,(RANK('War Room'!B27,'War Room'!$B$23:$B$34,0)),IF('User Input'!$B$2=14,(RANK('War Room'!B27,'War Room'!$B$23:$B$36,0)),IF('User Input'!$B$2=16,(RANK('War Room'!B27,'War Room'!$B$23:$B$38,0)))))))</f>
        <v>3</v>
      </c>
      <c t="str" s="37" r="C47">
        <f>IF('User Input'!$B$2=8,(RANK('War Room'!C27,'War Room'!$C$23:$C$30,0)),IF('User Input'!$B$2=10,(RANK('War Room'!C27,'War Room'!$C$23:$C$32,0)),IF('User Input'!$B$2=12,(RANK('War Room'!C27,'War Room'!$C$23:$C$34,0)),IF('User Input'!$B$2=14,(RANK('War Room'!C27,'War Room'!$C$23:$C$36,0)),IF('User Input'!$B$2=16,(RANK('War Room'!C27,'War Room'!$C$23:$C$38,0)))))))</f>
        <v>#DIV/0!</v>
      </c>
      <c t="str" s="37" r="D47">
        <f>IF('User Input'!$B$2=8,(RANK('War Room'!D27,'War Room'!$D$23:$D$30,0)),IF('User Input'!$B$2=10,(RANK('War Room'!D27,'War Room'!$D$23:$D$32,0)),IF('User Input'!$B$2=12,(RANK('War Room'!D27,'War Room'!$D$23:$D$34,0)),IF('User Input'!$B$2=14,(RANK('War Room'!D27,'War Room'!$D$23:$D$36,0)),IF('User Input'!$B$2=16,(RANK('War Room'!D27,'War Room'!$D$23:$D$38,0)))))))</f>
        <v>#DIV/0!</v>
      </c>
      <c t="str" s="37" r="E47">
        <f>IF('User Input'!$B$2=8,(RANK('War Room'!E27,'War Room'!$E$23:$E$30,0)),IF('User Input'!$B$2=10,(RANK('War Room'!E27,'War Room'!$E$23:$E$32,0)),IF('User Input'!$B$2=12,(RANK('War Room'!E27,'War Room'!$E$23:$E$34,0)),IF('User Input'!$B$2=14,(RANK('War Room'!E27,'War Room'!$E$23:$E$36,0)),IF('User Input'!$B$2=16,(RANK('War Room'!E27,'War Room'!$E$23:$E$38,0)))))))</f>
        <v>#DIV/0!</v>
      </c>
      <c t="str" s="37" r="F47">
        <f>IF('User Input'!$B$2=8,(RANK('War Room'!F27,'War Room'!$F$23:$F$30,0)),IF('User Input'!$B$2=10,(RANK('War Room'!F27,'War Room'!$F$23:$F$32,0)),IF('User Input'!$B$2=12,(RANK('War Room'!F27,'War Room'!$F$23:$F$34,0)),IF('User Input'!$B$2=14,(RANK('War Room'!F27,'War Room'!$F$23:$F$36,0)),IF('User Input'!$B$2=16,(RANK('War Room'!F27,'War Room'!$F$23:$F$38,0)))))))</f>
        <v>#DIV/0!</v>
      </c>
      <c t="str" s="38" r="G47">
        <f>IF('User Input'!$B$2=8,(RANK('War Room'!G27,'War Room'!$G$23:$G$30,0)),IF('User Input'!$B$2=10,(RANK('War Room'!G27,'War Room'!$G$23:$G$32,0)),IF('User Input'!$B$2=12,(RANK('War Room'!G27,'War Room'!$G$23:$G$34,0)),IF('User Input'!$B$2=14,(RANK('War Room'!G27,'War Room'!$G$23:$G$36,0)),IF('User Input'!$B$2=16,(RANK('War Room'!G27,'War Room'!$G$23:$G$38,0)))))))</f>
        <v>#DIV/0!</v>
      </c>
      <c s="2" r="H47"/>
      <c s="2" r="I47"/>
      <c s="4" r="J47"/>
      <c s="4" r="K47"/>
      <c s="4" r="L47"/>
      <c s="4" r="M47"/>
      <c s="4" r="N47"/>
      <c s="4" r="O47"/>
      <c s="4" r="P47"/>
    </row>
    <row customHeight="1" r="48" ht="15.0">
      <c t="str" s="25" r="A48">
        <f>'User Input'!B10</f>
        <v>F</v>
      </c>
      <c t="str" s="37" r="B48">
        <f>IF('User Input'!$B$2=8,(RANK('War Room'!B28,'War Room'!$B$23:$B$30,0)),IF('User Input'!$B$2=10,(RANK('War Room'!B28,'War Room'!$B$23:$B$32,0)),IF('User Input'!$B$2=12,(RANK('War Room'!B28,'War Room'!$B$23:$B$34,0)),IF('User Input'!$B$2=14,(RANK('War Room'!B28,'War Room'!$B$23:$B$36,0)),IF('User Input'!$B$2=16,(RANK('War Room'!B28,'War Room'!$B$23:$B$38,0)))))))</f>
        <v>4</v>
      </c>
      <c t="str" s="37" r="C48">
        <f>IF('User Input'!$B$2=8,(RANK('War Room'!C28,'War Room'!$C$23:$C$30,0)),IF('User Input'!$B$2=10,(RANK('War Room'!C28,'War Room'!$C$23:$C$32,0)),IF('User Input'!$B$2=12,(RANK('War Room'!C28,'War Room'!$C$23:$C$34,0)),IF('User Input'!$B$2=14,(RANK('War Room'!C28,'War Room'!$C$23:$C$36,0)),IF('User Input'!$B$2=16,(RANK('War Room'!C28,'War Room'!$C$23:$C$38,0)))))))</f>
        <v>#DIV/0!</v>
      </c>
      <c t="str" s="37" r="D48">
        <f>IF('User Input'!$B$2=8,(RANK('War Room'!D28,'War Room'!$D$23:$D$30,0)),IF('User Input'!$B$2=10,(RANK('War Room'!D28,'War Room'!$D$23:$D$32,0)),IF('User Input'!$B$2=12,(RANK('War Room'!D28,'War Room'!$D$23:$D$34,0)),IF('User Input'!$B$2=14,(RANK('War Room'!D28,'War Room'!$D$23:$D$36,0)),IF('User Input'!$B$2=16,(RANK('War Room'!D28,'War Room'!$D$23:$D$38,0)))))))</f>
        <v>#DIV/0!</v>
      </c>
      <c t="str" s="37" r="E48">
        <f>IF('User Input'!$B$2=8,(RANK('War Room'!E28,'War Room'!$E$23:$E$30,0)),IF('User Input'!$B$2=10,(RANK('War Room'!E28,'War Room'!$E$23:$E$32,0)),IF('User Input'!$B$2=12,(RANK('War Room'!E28,'War Room'!$E$23:$E$34,0)),IF('User Input'!$B$2=14,(RANK('War Room'!E28,'War Room'!$E$23:$E$36,0)),IF('User Input'!$B$2=16,(RANK('War Room'!E28,'War Room'!$E$23:$E$38,0)))))))</f>
        <v>#DIV/0!</v>
      </c>
      <c t="str" s="37" r="F48">
        <f>IF('User Input'!$B$2=8,(RANK('War Room'!F28,'War Room'!$F$23:$F$30,0)),IF('User Input'!$B$2=10,(RANK('War Room'!F28,'War Room'!$F$23:$F$32,0)),IF('User Input'!$B$2=12,(RANK('War Room'!F28,'War Room'!$F$23:$F$34,0)),IF('User Input'!$B$2=14,(RANK('War Room'!F28,'War Room'!$F$23:$F$36,0)),IF('User Input'!$B$2=16,(RANK('War Room'!F28,'War Room'!$F$23:$F$38,0)))))))</f>
        <v>#DIV/0!</v>
      </c>
      <c t="str" s="38" r="G48">
        <f>IF('User Input'!$B$2=8,(RANK('War Room'!G28,'War Room'!$G$23:$G$30,0)),IF('User Input'!$B$2=10,(RANK('War Room'!G28,'War Room'!$G$23:$G$32,0)),IF('User Input'!$B$2=12,(RANK('War Room'!G28,'War Room'!$G$23:$G$34,0)),IF('User Input'!$B$2=14,(RANK('War Room'!G28,'War Room'!$G$23:$G$36,0)),IF('User Input'!$B$2=16,(RANK('War Room'!G28,'War Room'!$G$23:$G$38,0)))))))</f>
        <v>#DIV/0!</v>
      </c>
      <c s="2" r="H48"/>
      <c s="2" r="I48"/>
      <c s="4" r="J48"/>
      <c s="4" r="K48"/>
      <c s="4" r="L48"/>
      <c s="4" r="M48"/>
      <c s="4" r="N48"/>
      <c s="4" r="O48"/>
      <c s="4" r="P48"/>
    </row>
    <row customHeight="1" r="49" ht="15.0">
      <c t="str" s="25" r="A49">
        <f>'User Input'!B11</f>
        <v>G</v>
      </c>
      <c t="str" s="37" r="B49">
        <f>IF('User Input'!$B$2=8,(RANK('War Room'!B29,'War Room'!$B$23:$B$30,0)),IF('User Input'!$B$2=10,(RANK('War Room'!B29,'War Room'!$B$23:$B$32,0)),IF('User Input'!$B$2=12,(RANK('War Room'!B29,'War Room'!$B$23:$B$34,0)),IF('User Input'!$B$2=14,(RANK('War Room'!B29,'War Room'!$B$23:$B$36,0)),IF('User Input'!$B$2=16,(RANK('War Room'!B29,'War Room'!$B$23:$B$38,0)))))))</f>
        <v>5</v>
      </c>
      <c t="str" s="37" r="C49">
        <f>IF('User Input'!$B$2=8,(RANK('War Room'!C29,'War Room'!$C$23:$C$30,0)),IF('User Input'!$B$2=10,(RANK('War Room'!C29,'War Room'!$C$23:$C$32,0)),IF('User Input'!$B$2=12,(RANK('War Room'!C29,'War Room'!$C$23:$C$34,0)),IF('User Input'!$B$2=14,(RANK('War Room'!C29,'War Room'!$C$23:$C$36,0)),IF('User Input'!$B$2=16,(RANK('War Room'!C29,'War Room'!$C$23:$C$38,0)))))))</f>
        <v>#DIV/0!</v>
      </c>
      <c t="str" s="37" r="D49">
        <f>IF('User Input'!$B$2=8,(RANK('War Room'!D29,'War Room'!$D$23:$D$30,0)),IF('User Input'!$B$2=10,(RANK('War Room'!D29,'War Room'!$D$23:$D$32,0)),IF('User Input'!$B$2=12,(RANK('War Room'!D29,'War Room'!$D$23:$D$34,0)),IF('User Input'!$B$2=14,(RANK('War Room'!D29,'War Room'!$D$23:$D$36,0)),IF('User Input'!$B$2=16,(RANK('War Room'!D29,'War Room'!$D$23:$D$38,0)))))))</f>
        <v>#DIV/0!</v>
      </c>
      <c t="str" s="37" r="E49">
        <f>IF('User Input'!$B$2=8,(RANK('War Room'!E29,'War Room'!$E$23:$E$30,0)),IF('User Input'!$B$2=10,(RANK('War Room'!E29,'War Room'!$E$23:$E$32,0)),IF('User Input'!$B$2=12,(RANK('War Room'!E29,'War Room'!$E$23:$E$34,0)),IF('User Input'!$B$2=14,(RANK('War Room'!E29,'War Room'!$E$23:$E$36,0)),IF('User Input'!$B$2=16,(RANK('War Room'!E29,'War Room'!$E$23:$E$38,0)))))))</f>
        <v>#DIV/0!</v>
      </c>
      <c t="str" s="37" r="F49">
        <f>IF('User Input'!$B$2=8,(RANK('War Room'!F29,'War Room'!$F$23:$F$30,0)),IF('User Input'!$B$2=10,(RANK('War Room'!F29,'War Room'!$F$23:$F$32,0)),IF('User Input'!$B$2=12,(RANK('War Room'!F29,'War Room'!$F$23:$F$34,0)),IF('User Input'!$B$2=14,(RANK('War Room'!F29,'War Room'!$F$23:$F$36,0)),IF('User Input'!$B$2=16,(RANK('War Room'!F29,'War Room'!$F$23:$F$38,0)))))))</f>
        <v>#DIV/0!</v>
      </c>
      <c t="str" s="38" r="G49">
        <f>IF('User Input'!$B$2=8,(RANK('War Room'!G29,'War Room'!$G$23:$G$30,0)),IF('User Input'!$B$2=10,(RANK('War Room'!G29,'War Room'!$G$23:$G$32,0)),IF('User Input'!$B$2=12,(RANK('War Room'!G29,'War Room'!$G$23:$G$34,0)),IF('User Input'!$B$2=14,(RANK('War Room'!G29,'War Room'!$G$23:$G$36,0)),IF('User Input'!$B$2=16,(RANK('War Room'!G29,'War Room'!$G$23:$G$38,0)))))))</f>
        <v>#DIV/0!</v>
      </c>
      <c s="2" r="H49"/>
      <c s="2" r="I49"/>
      <c s="4" r="J49"/>
      <c s="4" r="K49"/>
      <c s="4" r="L49"/>
      <c s="4" r="M49"/>
      <c s="4" r="N49"/>
      <c s="4" r="O49"/>
      <c s="4" r="P49"/>
    </row>
    <row customHeight="1" r="50" ht="15.0">
      <c t="str" s="25" r="A50">
        <f>'User Input'!B12</f>
        <v>H</v>
      </c>
      <c t="str" s="37" r="B50">
        <f>IF('User Input'!$B$2=8,(RANK('War Room'!B30,'War Room'!$B$23:$B$30,0)),IF('User Input'!$B$2=10,(RANK('War Room'!B30,'War Room'!$B$23:$B$32,0)),IF('User Input'!$B$2=12,(RANK('War Room'!B30,'War Room'!$B$23:$B$34,0)),IF('User Input'!$B$2=14,(RANK('War Room'!B30,'War Room'!$B$23:$B$36,0)),IF('User Input'!$B$2=16,(RANK('War Room'!B30,'War Room'!$B$23:$B$38,0)))))))</f>
        <v>6</v>
      </c>
      <c t="str" s="37" r="C50">
        <f>IF('User Input'!$B$2=8,(RANK('War Room'!C30,'War Room'!$C$23:$C$30,0)),IF('User Input'!$B$2=10,(RANK('War Room'!C30,'War Room'!$C$23:$C$32,0)),IF('User Input'!$B$2=12,(RANK('War Room'!C30,'War Room'!$C$23:$C$34,0)),IF('User Input'!$B$2=14,(RANK('War Room'!C30,'War Room'!$C$23:$C$36,0)),IF('User Input'!$B$2=16,(RANK('War Room'!C30,'War Room'!$C$23:$C$38,0)))))))</f>
        <v>#DIV/0!</v>
      </c>
      <c t="str" s="37" r="D50">
        <f>IF('User Input'!$B$2=8,(RANK('War Room'!D30,'War Room'!$D$23:$D$30,0)),IF('User Input'!$B$2=10,(RANK('War Room'!D30,'War Room'!$D$23:$D$32,0)),IF('User Input'!$B$2=12,(RANK('War Room'!D30,'War Room'!$D$23:$D$34,0)),IF('User Input'!$B$2=14,(RANK('War Room'!D30,'War Room'!$D$23:$D$36,0)),IF('User Input'!$B$2=16,(RANK('War Room'!D30,'War Room'!$D$23:$D$38,0)))))))</f>
        <v>#DIV/0!</v>
      </c>
      <c t="str" s="37" r="E50">
        <f>IF('User Input'!$B$2=8,(RANK('War Room'!E30,'War Room'!$E$23:$E$30,0)),IF('User Input'!$B$2=10,(RANK('War Room'!E30,'War Room'!$E$23:$E$32,0)),IF('User Input'!$B$2=12,(RANK('War Room'!E30,'War Room'!$E$23:$E$34,0)),IF('User Input'!$B$2=14,(RANK('War Room'!E30,'War Room'!$E$23:$E$36,0)),IF('User Input'!$B$2=16,(RANK('War Room'!E30,'War Room'!$E$23:$E$38,0)))))))</f>
        <v>#DIV/0!</v>
      </c>
      <c t="str" s="37" r="F50">
        <f>IF('User Input'!$B$2=8,(RANK('War Room'!F30,'War Room'!$F$23:$F$30,0)),IF('User Input'!$B$2=10,(RANK('War Room'!F30,'War Room'!$F$23:$F$32,0)),IF('User Input'!$B$2=12,(RANK('War Room'!F30,'War Room'!$F$23:$F$34,0)),IF('User Input'!$B$2=14,(RANK('War Room'!F30,'War Room'!$F$23:$F$36,0)),IF('User Input'!$B$2=16,(RANK('War Room'!F30,'War Room'!$F$23:$F$38,0)))))))</f>
        <v>#DIV/0!</v>
      </c>
      <c t="str" s="38" r="G50">
        <f>IF('User Input'!$B$2=8,(RANK('War Room'!G30,'War Room'!$G$23:$G$30,0)),IF('User Input'!$B$2=10,(RANK('War Room'!G30,'War Room'!$G$23:$G$32,0)),IF('User Input'!$B$2=12,(RANK('War Room'!G30,'War Room'!$G$23:$G$34,0)),IF('User Input'!$B$2=14,(RANK('War Room'!G30,'War Room'!$G$23:$G$36,0)),IF('User Input'!$B$2=16,(RANK('War Room'!G30,'War Room'!$G$23:$G$38,0)))))))</f>
        <v>#DIV/0!</v>
      </c>
      <c s="2" r="H50"/>
      <c s="2" r="I50"/>
      <c s="4" r="J50"/>
      <c s="4" r="K50"/>
      <c s="4" r="L50"/>
      <c s="4" r="M50"/>
      <c s="4" r="N50"/>
      <c s="4" r="O50"/>
      <c s="4" r="P50"/>
    </row>
    <row customHeight="1" r="51" ht="15.0">
      <c t="str" s="25" r="A51">
        <f>'User Input'!B13</f>
        <v>I</v>
      </c>
      <c t="str" s="37" r="B51">
        <f>IF('User Input'!$B$2=8,(RANK('War Room'!B31,'War Room'!$B$23:$B$30,0)),IF('User Input'!$B$2=10,(RANK('War Room'!B31,'War Room'!$B$23:$B$32,0)),IF('User Input'!$B$2=12,(RANK('War Room'!B31,'War Room'!$B$23:$B$34,0)),IF('User Input'!$B$2=14,(RANK('War Room'!B31,'War Room'!$B$23:$B$36,0)),IF('User Input'!$B$2=16,(RANK('War Room'!B31,'War Room'!$B$23:$B$38,0)))))))</f>
        <v>7</v>
      </c>
      <c t="str" s="37" r="C51">
        <f>IF('User Input'!$B$2=8,(RANK('War Room'!C31,'War Room'!$C$23:$C$30,0)),IF('User Input'!$B$2=10,(RANK('War Room'!C31,'War Room'!$C$23:$C$32,0)),IF('User Input'!$B$2=12,(RANK('War Room'!C31,'War Room'!$C$23:$C$34,0)),IF('User Input'!$B$2=14,(RANK('War Room'!C31,'War Room'!$C$23:$C$36,0)),IF('User Input'!$B$2=16,(RANK('War Room'!C31,'War Room'!$C$23:$C$38,0)))))))</f>
        <v>#DIV/0!</v>
      </c>
      <c t="str" s="37" r="D51">
        <f>IF('User Input'!$B$2=8,(RANK('War Room'!D31,'War Room'!$D$23:$D$30,0)),IF('User Input'!$B$2=10,(RANK('War Room'!D31,'War Room'!$D$23:$D$32,0)),IF('User Input'!$B$2=12,(RANK('War Room'!D31,'War Room'!$D$23:$D$34,0)),IF('User Input'!$B$2=14,(RANK('War Room'!D31,'War Room'!$D$23:$D$36,0)),IF('User Input'!$B$2=16,(RANK('War Room'!D31,'War Room'!$D$23:$D$38,0)))))))</f>
        <v>#DIV/0!</v>
      </c>
      <c t="str" s="37" r="E51">
        <f>IF('User Input'!$B$2=8,(RANK('War Room'!E31,'War Room'!$E$23:$E$30,0)),IF('User Input'!$B$2=10,(RANK('War Room'!E31,'War Room'!$E$23:$E$32,0)),IF('User Input'!$B$2=12,(RANK('War Room'!E31,'War Room'!$E$23:$E$34,0)),IF('User Input'!$B$2=14,(RANK('War Room'!E31,'War Room'!$E$23:$E$36,0)),IF('User Input'!$B$2=16,(RANK('War Room'!E31,'War Room'!$E$23:$E$38,0)))))))</f>
        <v>#DIV/0!</v>
      </c>
      <c t="str" s="37" r="F51">
        <f>IF('User Input'!$B$2=8,(RANK('War Room'!F31,'War Room'!$F$23:$F$30,0)),IF('User Input'!$B$2=10,(RANK('War Room'!F31,'War Room'!$F$23:$F$32,0)),IF('User Input'!$B$2=12,(RANK('War Room'!F31,'War Room'!$F$23:$F$34,0)),IF('User Input'!$B$2=14,(RANK('War Room'!F31,'War Room'!$F$23:$F$36,0)),IF('User Input'!$B$2=16,(RANK('War Room'!F31,'War Room'!$F$23:$F$38,0)))))))</f>
        <v>#DIV/0!</v>
      </c>
      <c t="str" s="38" r="G51">
        <f>IF('User Input'!$B$2=8,(RANK('War Room'!G31,'War Room'!$G$23:$G$30,0)),IF('User Input'!$B$2=10,(RANK('War Room'!G31,'War Room'!$G$23:$G$32,0)),IF('User Input'!$B$2=12,(RANK('War Room'!G31,'War Room'!$G$23:$G$34,0)),IF('User Input'!$B$2=14,(RANK('War Room'!G31,'War Room'!$G$23:$G$36,0)),IF('User Input'!$B$2=16,(RANK('War Room'!G31,'War Room'!$G$23:$G$38,0)))))))</f>
        <v>#DIV/0!</v>
      </c>
      <c s="2" r="H51"/>
      <c s="2" r="I51"/>
      <c s="4" r="J51"/>
      <c s="4" r="K51"/>
      <c s="4" r="L51"/>
      <c s="4" r="M51"/>
      <c s="4" r="N51"/>
      <c s="4" r="O51"/>
      <c s="4" r="P51"/>
    </row>
    <row customHeight="1" r="52" ht="15.0">
      <c t="str" s="25" r="A52">
        <f>'User Input'!B14</f>
        <v>J</v>
      </c>
      <c t="str" s="37" r="B52">
        <f>IF('User Input'!$B$2=8,(RANK('War Room'!B32,'War Room'!$B$23:$B$30,0)),IF('User Input'!$B$2=10,(RANK('War Room'!B32,'War Room'!$B$23:$B$32,0)),IF('User Input'!$B$2=12,(RANK('War Room'!B32,'War Room'!$B$23:$B$34,0)),IF('User Input'!$B$2=14,(RANK('War Room'!B32,'War Room'!$B$23:$B$36,0)),IF('User Input'!$B$2=16,(RANK('War Room'!B32,'War Room'!$B$23:$B$38,0)))))))</f>
        <v>8</v>
      </c>
      <c t="str" s="37" r="C52">
        <f>IF('User Input'!$B$2=8,(RANK('War Room'!C32,'War Room'!$C$23:$C$30,0)),IF('User Input'!$B$2=10,(RANK('War Room'!C32,'War Room'!$C$23:$C$32,0)),IF('User Input'!$B$2=12,(RANK('War Room'!C32,'War Room'!$C$23:$C$34,0)),IF('User Input'!$B$2=14,(RANK('War Room'!C32,'War Room'!$C$23:$C$36,0)),IF('User Input'!$B$2=16,(RANK('War Room'!C32,'War Room'!$C$23:$C$38,0)))))))</f>
        <v>#DIV/0!</v>
      </c>
      <c t="str" s="37" r="D52">
        <f>IF('User Input'!$B$2=8,(RANK('War Room'!D32,'War Room'!$D$23:$D$30,0)),IF('User Input'!$B$2=10,(RANK('War Room'!D32,'War Room'!$D$23:$D$32,0)),IF('User Input'!$B$2=12,(RANK('War Room'!D32,'War Room'!$D$23:$D$34,0)),IF('User Input'!$B$2=14,(RANK('War Room'!D32,'War Room'!$D$23:$D$36,0)),IF('User Input'!$B$2=16,(RANK('War Room'!D32,'War Room'!$D$23:$D$38,0)))))))</f>
        <v>#DIV/0!</v>
      </c>
      <c t="str" s="37" r="E52">
        <f>IF('User Input'!$B$2=8,(RANK('War Room'!E32,'War Room'!$E$23:$E$30,0)),IF('User Input'!$B$2=10,(RANK('War Room'!E32,'War Room'!$E$23:$E$32,0)),IF('User Input'!$B$2=12,(RANK('War Room'!E32,'War Room'!$E$23:$E$34,0)),IF('User Input'!$B$2=14,(RANK('War Room'!E32,'War Room'!$E$23:$E$36,0)),IF('User Input'!$B$2=16,(RANK('War Room'!E32,'War Room'!$E$23:$E$38,0)))))))</f>
        <v>#DIV/0!</v>
      </c>
      <c t="str" s="37" r="F52">
        <f>IF('User Input'!$B$2=8,(RANK('War Room'!F32,'War Room'!$F$23:$F$30,0)),IF('User Input'!$B$2=10,(RANK('War Room'!F32,'War Room'!$F$23:$F$32,0)),IF('User Input'!$B$2=12,(RANK('War Room'!F32,'War Room'!$F$23:$F$34,0)),IF('User Input'!$B$2=14,(RANK('War Room'!F32,'War Room'!$F$23:$F$36,0)),IF('User Input'!$B$2=16,(RANK('War Room'!F32,'War Room'!$F$23:$F$38,0)))))))</f>
        <v>#DIV/0!</v>
      </c>
      <c t="str" s="38" r="G52">
        <f>IF('User Input'!$B$2=8,(RANK('War Room'!G32,'War Room'!$G$23:$G$30,0)),IF('User Input'!$B$2=10,(RANK('War Room'!G32,'War Room'!$G$23:$G$32,0)),IF('User Input'!$B$2=12,(RANK('War Room'!G32,'War Room'!$G$23:$G$34,0)),IF('User Input'!$B$2=14,(RANK('War Room'!G32,'War Room'!$G$23:$G$36,0)),IF('User Input'!$B$2=16,(RANK('War Room'!G32,'War Room'!$G$23:$G$38,0)))))))</f>
        <v>#DIV/0!</v>
      </c>
      <c s="2" r="H52"/>
      <c s="2" r="I52"/>
      <c s="4" r="J52"/>
      <c s="4" r="K52"/>
      <c s="4" r="L52"/>
      <c s="4" r="M52"/>
      <c s="4" r="N52"/>
      <c s="4" r="O52"/>
      <c s="4" r="P52"/>
    </row>
    <row customHeight="1" r="53" ht="15.0">
      <c t="str" s="25" r="A53">
        <f>'User Input'!B15</f>
        <v>K</v>
      </c>
      <c t="str" s="37" r="B53">
        <f>IF('User Input'!$B$2=8,(RANK('War Room'!B33,'War Room'!$B$23:$B$30,0)),IF('User Input'!$B$2=10,(RANK('War Room'!B33,'War Room'!$B$23:$B$32,0)),IF('User Input'!$B$2=12,(RANK('War Room'!B33,'War Room'!$B$23:$B$34,0)),IF('User Input'!$B$2=14,(RANK('War Room'!B33,'War Room'!$B$23:$B$36,0)),IF('User Input'!$B$2=16,(RANK('War Room'!B33,'War Room'!$B$23:$B$38,0)))))))</f>
        <v>11</v>
      </c>
      <c t="str" s="37" r="C53">
        <f>IF('User Input'!$B$2=8,(RANK('War Room'!C33,'War Room'!$C$23:$C$30,0)),IF('User Input'!$B$2=10,(RANK('War Room'!C33,'War Room'!$C$23:$C$32,0)),IF('User Input'!$B$2=12,(RANK('War Room'!C33,'War Room'!$C$23:$C$34,0)),IF('User Input'!$B$2=14,(RANK('War Room'!C33,'War Room'!$C$23:$C$36,0)),IF('User Input'!$B$2=16,(RANK('War Room'!C33,'War Room'!$C$23:$C$38,0)))))))</f>
        <v>#DIV/0!</v>
      </c>
      <c t="str" s="37" r="D53">
        <f>IF('User Input'!$B$2=8,(RANK('War Room'!D33,'War Room'!$D$23:$D$30,0)),IF('User Input'!$B$2=10,(RANK('War Room'!D33,'War Room'!$D$23:$D$32,0)),IF('User Input'!$B$2=12,(RANK('War Room'!D33,'War Room'!$D$23:$D$34,0)),IF('User Input'!$B$2=14,(RANK('War Room'!D33,'War Room'!$D$23:$D$36,0)),IF('User Input'!$B$2=16,(RANK('War Room'!D33,'War Room'!$D$23:$D$38,0)))))))</f>
        <v>#DIV/0!</v>
      </c>
      <c t="str" s="37" r="E53">
        <f>IF('User Input'!$B$2=8,(RANK('War Room'!E33,'War Room'!$E$23:$E$30,0)),IF('User Input'!$B$2=10,(RANK('War Room'!E33,'War Room'!$E$23:$E$32,0)),IF('User Input'!$B$2=12,(RANK('War Room'!E33,'War Room'!$E$23:$E$34,0)),IF('User Input'!$B$2=14,(RANK('War Room'!E33,'War Room'!$E$23:$E$36,0)),IF('User Input'!$B$2=16,(RANK('War Room'!E33,'War Room'!$E$23:$E$38,0)))))))</f>
        <v>#DIV/0!</v>
      </c>
      <c t="str" s="37" r="F53">
        <f>IF('User Input'!$B$2=8,(RANK('War Room'!F33,'War Room'!$F$23:$F$30,0)),IF('User Input'!$B$2=10,(RANK('War Room'!F33,'War Room'!$F$23:$F$32,0)),IF('User Input'!$B$2=12,(RANK('War Room'!F33,'War Room'!$F$23:$F$34,0)),IF('User Input'!$B$2=14,(RANK('War Room'!F33,'War Room'!$F$23:$F$36,0)),IF('User Input'!$B$2=16,(RANK('War Room'!F33,'War Room'!$F$23:$F$38,0)))))))</f>
        <v>#DIV/0!</v>
      </c>
      <c t="str" s="38" r="G53">
        <f>IF('User Input'!$B$2=8,(RANK('War Room'!G33,'War Room'!$G$23:$G$30,0)),IF('User Input'!$B$2=10,(RANK('War Room'!G33,'War Room'!$G$23:$G$32,0)),IF('User Input'!$B$2=12,(RANK('War Room'!G33,'War Room'!$G$23:$G$34,0)),IF('User Input'!$B$2=14,(RANK('War Room'!G33,'War Room'!$G$23:$G$36,0)),IF('User Input'!$B$2=16,(RANK('War Room'!G33,'War Room'!$G$23:$G$38,0)))))))</f>
        <v>#DIV/0!</v>
      </c>
      <c s="2" r="H53"/>
      <c s="2" r="I53"/>
      <c s="4" r="J53"/>
      <c s="4" r="K53"/>
      <c s="4" r="L53"/>
      <c s="4" r="M53"/>
      <c s="4" r="N53"/>
      <c s="4" r="O53"/>
      <c s="4" r="P53"/>
    </row>
    <row customHeight="1" r="54" ht="15.0">
      <c t="str" s="25" r="A54">
        <f>'User Input'!B16</f>
        <v>L</v>
      </c>
      <c t="str" s="37" r="B54">
        <f>IF('User Input'!$B$2=8,(RANK('War Room'!B34,'War Room'!$B$23:$B$30,0)),IF('User Input'!$B$2=10,(RANK('War Room'!B34,'War Room'!$B$23:$B$32,0)),IF('User Input'!$B$2=12,(RANK('War Room'!B34,'War Room'!$B$23:$B$34,0)),IF('User Input'!$B$2=14,(RANK('War Room'!B34,'War Room'!$B$23:$B$36,0)),IF('User Input'!$B$2=16,(RANK('War Room'!B34,'War Room'!$B$23:$B$38,0)))))))</f>
        <v>9</v>
      </c>
      <c t="str" s="37" r="C54">
        <f>IF('User Input'!$B$2=8,(RANK('War Room'!C34,'War Room'!$C$23:$C$30,0)),IF('User Input'!$B$2=10,(RANK('War Room'!C34,'War Room'!$C$23:$C$32,0)),IF('User Input'!$B$2=12,(RANK('War Room'!C34,'War Room'!$C$23:$C$34,0)),IF('User Input'!$B$2=14,(RANK('War Room'!C34,'War Room'!$C$23:$C$36,0)),IF('User Input'!$B$2=16,(RANK('War Room'!C34,'War Room'!$C$23:$C$38,0)))))))</f>
        <v>#DIV/0!</v>
      </c>
      <c t="str" s="37" r="D54">
        <f>IF('User Input'!$B$2=8,(RANK('War Room'!D34,'War Room'!$D$23:$D$30,0)),IF('User Input'!$B$2=10,(RANK('War Room'!D34,'War Room'!$D$23:$D$32,0)),IF('User Input'!$B$2=12,(RANK('War Room'!D34,'War Room'!$D$23:$D$34,0)),IF('User Input'!$B$2=14,(RANK('War Room'!D34,'War Room'!$D$23:$D$36,0)),IF('User Input'!$B$2=16,(RANK('War Room'!D34,'War Room'!$D$23:$D$38,0)))))))</f>
        <v>#DIV/0!</v>
      </c>
      <c t="str" s="37" r="E54">
        <f>IF('User Input'!$B$2=8,(RANK('War Room'!E34,'War Room'!$E$23:$E$30,0)),IF('User Input'!$B$2=10,(RANK('War Room'!E34,'War Room'!$E$23:$E$32,0)),IF('User Input'!$B$2=12,(RANK('War Room'!E34,'War Room'!$E$23:$E$34,0)),IF('User Input'!$B$2=14,(RANK('War Room'!E34,'War Room'!$E$23:$E$36,0)),IF('User Input'!$B$2=16,(RANK('War Room'!E34,'War Room'!$E$23:$E$38,0)))))))</f>
        <v>#DIV/0!</v>
      </c>
      <c t="str" s="37" r="F54">
        <f>IF('User Input'!$B$2=8,(RANK('War Room'!F34,'War Room'!$F$23:$F$30,0)),IF('User Input'!$B$2=10,(RANK('War Room'!F34,'War Room'!$F$23:$F$32,0)),IF('User Input'!$B$2=12,(RANK('War Room'!F34,'War Room'!$F$23:$F$34,0)),IF('User Input'!$B$2=14,(RANK('War Room'!F34,'War Room'!$F$23:$F$36,0)),IF('User Input'!$B$2=16,(RANK('War Room'!F34,'War Room'!$F$23:$F$38,0)))))))</f>
        <v>#DIV/0!</v>
      </c>
      <c t="str" s="38" r="G54">
        <f>IF('User Input'!$B$2=8,(RANK('War Room'!G34,'War Room'!$G$23:$G$30,0)),IF('User Input'!$B$2=10,(RANK('War Room'!G34,'War Room'!$G$23:$G$32,0)),IF('User Input'!$B$2=12,(RANK('War Room'!G34,'War Room'!$G$23:$G$34,0)),IF('User Input'!$B$2=14,(RANK('War Room'!G34,'War Room'!$G$23:$G$36,0)),IF('User Input'!$B$2=16,(RANK('War Room'!G34,'War Room'!$G$23:$G$38,0)))))))</f>
        <v>#DIV/0!</v>
      </c>
      <c s="2" r="H54"/>
      <c s="2" r="I54"/>
      <c s="4" r="J54"/>
      <c s="4" r="K54"/>
      <c s="4" r="L54"/>
      <c s="4" r="M54"/>
      <c s="4" r="N54"/>
      <c s="4" r="O54"/>
      <c s="4" r="P54"/>
    </row>
    <row customHeight="1" r="55" ht="15.0">
      <c t="str" s="25" r="A55">
        <f>'User Input'!B17</f>
        <v> </v>
      </c>
      <c t="str" s="37" r="B55">
        <f>IF('User Input'!$B$2=8,(RANK('War Room'!B35,'War Room'!$B$23:$B$30,0)),IF('User Input'!$B$2=10,(RANK('War Room'!B35,'War Room'!$B$23:$B$32,0)),IF('User Input'!$B$2=12,(RANK('War Room'!B35,'War Room'!$B$23:$B$34,0)),IF('User Input'!$B$2=14,(RANK('War Room'!B35,'War Room'!$B$23:$B$36,0)),IF('User Input'!$B$2=16,(RANK('War Room'!B35,'War Room'!$B$23:$B$38,0)))))))</f>
        <v>#DIV/0!</v>
      </c>
      <c t="str" s="37" r="C55">
        <f>IF('User Input'!$B$2=8,(RANK('War Room'!C35,'War Room'!$C$23:$C$30,0)),IF('User Input'!$B$2=10,(RANK('War Room'!C35,'War Room'!$C$23:$C$32,0)),IF('User Input'!$B$2=12,(RANK('War Room'!C35,'War Room'!$C$23:$C$34,0)),IF('User Input'!$B$2=14,(RANK('War Room'!C35,'War Room'!$C$23:$C$36,0)),IF('User Input'!$B$2=16,(RANK('War Room'!C35,'War Room'!$C$23:$C$38,0)))))))</f>
        <v>#DIV/0!</v>
      </c>
      <c t="str" s="37" r="D55">
        <f>IF('User Input'!$B$2=8,(RANK('War Room'!D35,'War Room'!$D$23:$D$30,0)),IF('User Input'!$B$2=10,(RANK('War Room'!D35,'War Room'!$D$23:$D$32,0)),IF('User Input'!$B$2=12,(RANK('War Room'!D35,'War Room'!$D$23:$D$34,0)),IF('User Input'!$B$2=14,(RANK('War Room'!D35,'War Room'!$D$23:$D$36,0)),IF('User Input'!$B$2=16,(RANK('War Room'!D35,'War Room'!$D$23:$D$38,0)))))))</f>
        <v>#DIV/0!</v>
      </c>
      <c t="str" s="37" r="E55">
        <f>IF('User Input'!$B$2=8,(RANK('War Room'!E35,'War Room'!$E$23:$E$30,0)),IF('User Input'!$B$2=10,(RANK('War Room'!E35,'War Room'!$E$23:$E$32,0)),IF('User Input'!$B$2=12,(RANK('War Room'!E35,'War Room'!$E$23:$E$34,0)),IF('User Input'!$B$2=14,(RANK('War Room'!E35,'War Room'!$E$23:$E$36,0)),IF('User Input'!$B$2=16,(RANK('War Room'!E35,'War Room'!$E$23:$E$38,0)))))))</f>
        <v>#DIV/0!</v>
      </c>
      <c t="str" s="37" r="F55">
        <f>IF('User Input'!$B$2=8,(RANK('War Room'!F35,'War Room'!$F$23:$F$30,0)),IF('User Input'!$B$2=10,(RANK('War Room'!F35,'War Room'!$F$23:$F$32,0)),IF('User Input'!$B$2=12,(RANK('War Room'!F35,'War Room'!$F$23:$F$34,0)),IF('User Input'!$B$2=14,(RANK('War Room'!F35,'War Room'!$F$23:$F$36,0)),IF('User Input'!$B$2=16,(RANK('War Room'!F35,'War Room'!$F$23:$F$38,0)))))))</f>
        <v>#DIV/0!</v>
      </c>
      <c t="str" s="38" r="G55">
        <f>IF('User Input'!$B$2=8,(RANK('War Room'!G35,'War Room'!$G$23:$G$30,0)),IF('User Input'!$B$2=10,(RANK('War Room'!G35,'War Room'!$G$23:$G$32,0)),IF('User Input'!$B$2=12,(RANK('War Room'!G35,'War Room'!$G$23:$G$34,0)),IF('User Input'!$B$2=14,(RANK('War Room'!G35,'War Room'!$G$23:$G$36,0)),IF('User Input'!$B$2=16,(RANK('War Room'!G35,'War Room'!$G$23:$G$38,0)))))))</f>
        <v>#DIV/0!</v>
      </c>
      <c s="2" r="H55"/>
      <c s="2" r="I55"/>
      <c s="4" r="J55"/>
      <c s="4" r="K55"/>
      <c s="4" r="L55"/>
      <c s="4" r="M55"/>
      <c s="4" r="N55"/>
      <c s="4" r="O55"/>
      <c s="4" r="P55"/>
    </row>
    <row customHeight="1" r="56" ht="15.0">
      <c t="str" s="25" r="A56">
        <f>'User Input'!B18</f>
        <v> </v>
      </c>
      <c t="str" s="37" r="B56">
        <f>IF('User Input'!$B$2=8,(RANK('War Room'!B36,'War Room'!$B$23:$B$30,0)),IF('User Input'!$B$2=10,(RANK('War Room'!B36,'War Room'!$B$23:$B$32,0)),IF('User Input'!$B$2=12,(RANK('War Room'!B36,'War Room'!$B$23:$B$34,0)),IF('User Input'!$B$2=14,(RANK('War Room'!B36,'War Room'!$B$23:$B$36,0)),IF('User Input'!$B$2=16,(RANK('War Room'!B36,'War Room'!$B$23:$B$38,0)))))))</f>
        <v>#DIV/0!</v>
      </c>
      <c t="str" s="37" r="C56">
        <f>IF('User Input'!$B$2=8,(RANK('War Room'!C36,'War Room'!$C$23:$C$30,0)),IF('User Input'!$B$2=10,(RANK('War Room'!C36,'War Room'!$C$23:$C$32,0)),IF('User Input'!$B$2=12,(RANK('War Room'!C36,'War Room'!$C$23:$C$34,0)),IF('User Input'!$B$2=14,(RANK('War Room'!C36,'War Room'!$C$23:$C$36,0)),IF('User Input'!$B$2=16,(RANK('War Room'!C36,'War Room'!$C$23:$C$38,0)))))))</f>
        <v>#DIV/0!</v>
      </c>
      <c t="str" s="37" r="D56">
        <f>IF('User Input'!$B$2=8,(RANK('War Room'!D36,'War Room'!$D$23:$D$30,0)),IF('User Input'!$B$2=10,(RANK('War Room'!D36,'War Room'!$D$23:$D$32,0)),IF('User Input'!$B$2=12,(RANK('War Room'!D36,'War Room'!$D$23:$D$34,0)),IF('User Input'!$B$2=14,(RANK('War Room'!D36,'War Room'!$D$23:$D$36,0)),IF('User Input'!$B$2=16,(RANK('War Room'!D36,'War Room'!$D$23:$D$38,0)))))))</f>
        <v>#DIV/0!</v>
      </c>
      <c t="str" s="37" r="E56">
        <f>IF('User Input'!$B$2=8,(RANK('War Room'!E36,'War Room'!$E$23:$E$30,0)),IF('User Input'!$B$2=10,(RANK('War Room'!E36,'War Room'!$E$23:$E$32,0)),IF('User Input'!$B$2=12,(RANK('War Room'!E36,'War Room'!$E$23:$E$34,0)),IF('User Input'!$B$2=14,(RANK('War Room'!E36,'War Room'!$E$23:$E$36,0)),IF('User Input'!$B$2=16,(RANK('War Room'!E36,'War Room'!$E$23:$E$38,0)))))))</f>
        <v>#DIV/0!</v>
      </c>
      <c t="str" s="37" r="F56">
        <f>IF('User Input'!$B$2=8,(RANK('War Room'!F36,'War Room'!$F$23:$F$30,0)),IF('User Input'!$B$2=10,(RANK('War Room'!F36,'War Room'!$F$23:$F$32,0)),IF('User Input'!$B$2=12,(RANK('War Room'!F36,'War Room'!$F$23:$F$34,0)),IF('User Input'!$B$2=14,(RANK('War Room'!F36,'War Room'!$F$23:$F$36,0)),IF('User Input'!$B$2=16,(RANK('War Room'!F36,'War Room'!$F$23:$F$38,0)))))))</f>
        <v>#DIV/0!</v>
      </c>
      <c t="str" s="38" r="G56">
        <f>IF('User Input'!$B$2=8,(RANK('War Room'!G36,'War Room'!$G$23:$G$30,0)),IF('User Input'!$B$2=10,(RANK('War Room'!G36,'War Room'!$G$23:$G$32,0)),IF('User Input'!$B$2=12,(RANK('War Room'!G36,'War Room'!$G$23:$G$34,0)),IF('User Input'!$B$2=14,(RANK('War Room'!G36,'War Room'!$G$23:$G$36,0)),IF('User Input'!$B$2=16,(RANK('War Room'!G36,'War Room'!$G$23:$G$38,0)))))))</f>
        <v>#DIV/0!</v>
      </c>
      <c s="2" r="H56"/>
      <c s="2" r="I56"/>
      <c s="4" r="J56"/>
      <c s="4" r="K56"/>
      <c s="4" r="L56"/>
      <c s="4" r="M56"/>
      <c s="4" r="N56"/>
      <c s="4" r="O56"/>
      <c s="4" r="P56"/>
    </row>
    <row customHeight="1" r="57" ht="15.0">
      <c t="str" s="25" r="A57">
        <f>'User Input'!B19</f>
        <v> </v>
      </c>
      <c t="str" s="37" r="B57">
        <f>IF('User Input'!$B$2=8,(RANK('War Room'!B37,'War Room'!$B$23:$B$30,0)),IF('User Input'!$B$2=10,(RANK('War Room'!B37,'War Room'!$B$23:$B$32,0)),IF('User Input'!$B$2=12,(RANK('War Room'!B37,'War Room'!$B$23:$B$34,0)),IF('User Input'!$B$2=14,(RANK('War Room'!B37,'War Room'!$B$23:$B$36,0)),IF('User Input'!$B$2=16,(RANK('War Room'!B37,'War Room'!$B$23:$B$38,0)))))))</f>
        <v>#DIV/0!</v>
      </c>
      <c t="str" s="37" r="C57">
        <f>IF('User Input'!$B$2=8,(RANK('War Room'!C37,'War Room'!$C$23:$C$30,0)),IF('User Input'!$B$2=10,(RANK('War Room'!C37,'War Room'!$C$23:$C$32,0)),IF('User Input'!$B$2=12,(RANK('War Room'!C37,'War Room'!$C$23:$C$34,0)),IF('User Input'!$B$2=14,(RANK('War Room'!C37,'War Room'!$C$23:$C$36,0)),IF('User Input'!$B$2=16,(RANK('War Room'!C37,'War Room'!$C$23:$C$38,0)))))))</f>
        <v>#DIV/0!</v>
      </c>
      <c t="str" s="37" r="D57">
        <f>IF('User Input'!$B$2=8,(RANK('War Room'!D37,'War Room'!$D$23:$D$30,0)),IF('User Input'!$B$2=10,(RANK('War Room'!D37,'War Room'!$D$23:$D$32,0)),IF('User Input'!$B$2=12,(RANK('War Room'!D37,'War Room'!$D$23:$D$34,0)),IF('User Input'!$B$2=14,(RANK('War Room'!D37,'War Room'!$D$23:$D$36,0)),IF('User Input'!$B$2=16,(RANK('War Room'!D37,'War Room'!$D$23:$D$38,0)))))))</f>
        <v>#DIV/0!</v>
      </c>
      <c t="str" s="37" r="E57">
        <f>IF('User Input'!$B$2=8,(RANK('War Room'!E37,'War Room'!$E$23:$E$30,0)),IF('User Input'!$B$2=10,(RANK('War Room'!E37,'War Room'!$E$23:$E$32,0)),IF('User Input'!$B$2=12,(RANK('War Room'!E37,'War Room'!$E$23:$E$34,0)),IF('User Input'!$B$2=14,(RANK('War Room'!E37,'War Room'!$E$23:$E$36,0)),IF('User Input'!$B$2=16,(RANK('War Room'!E37,'War Room'!$E$23:$E$38,0)))))))</f>
        <v>#DIV/0!</v>
      </c>
      <c t="str" s="37" r="F57">
        <f>IF('User Input'!$B$2=8,(RANK('War Room'!F37,'War Room'!$F$23:$F$30,0)),IF('User Input'!$B$2=10,(RANK('War Room'!F37,'War Room'!$F$23:$F$32,0)),IF('User Input'!$B$2=12,(RANK('War Room'!F37,'War Room'!$F$23:$F$34,0)),IF('User Input'!$B$2=14,(RANK('War Room'!F37,'War Room'!$F$23:$F$36,0)),IF('User Input'!$B$2=16,(RANK('War Room'!F37,'War Room'!$F$23:$F$38,0)))))))</f>
        <v>#DIV/0!</v>
      </c>
      <c t="str" s="38" r="G57">
        <f>IF('User Input'!$B$2=8,(RANK('War Room'!G37,'War Room'!$G$23:$G$30,0)),IF('User Input'!$B$2=10,(RANK('War Room'!G37,'War Room'!$G$23:$G$32,0)),IF('User Input'!$B$2=12,(RANK('War Room'!G37,'War Room'!$G$23:$G$34,0)),IF('User Input'!$B$2=14,(RANK('War Room'!G37,'War Room'!$G$23:$G$36,0)),IF('User Input'!$B$2=16,(RANK('War Room'!G37,'War Room'!$G$23:$G$38,0)))))))</f>
        <v>#DIV/0!</v>
      </c>
      <c s="2" r="H57"/>
      <c s="2" r="I57"/>
      <c s="4" r="J57"/>
      <c s="4" r="K57"/>
      <c s="4" r="L57"/>
      <c s="4" r="M57"/>
      <c s="4" r="N57"/>
      <c s="4" r="O57"/>
      <c s="4" r="P57"/>
    </row>
    <row customHeight="1" r="58" ht="15.75">
      <c t="str" s="30" r="A58">
        <f>'User Input'!B20</f>
        <v> </v>
      </c>
      <c t="str" s="39" r="B58">
        <f>IF('User Input'!$B$2=8,(RANK('War Room'!B38,'War Room'!$B$23:$B$30,0)),IF('User Input'!$B$2=10,(RANK('War Room'!B38,'War Room'!$B$23:$B$32,0)),IF('User Input'!$B$2=12,(RANK('War Room'!B38,'War Room'!$B$23:$B$34,0)),IF('User Input'!$B$2=14,(RANK('War Room'!B38,'War Room'!$B$23:$B$36,0)),IF('User Input'!$B$2=16,(RANK('War Room'!B38,'War Room'!$B$23:$B$38,0)))))))</f>
        <v>#DIV/0!</v>
      </c>
      <c t="str" s="39" r="C58">
        <f>IF('User Input'!$B$2=8,(RANK('War Room'!C38,'War Room'!$C$23:$C$30,0)),IF('User Input'!$B$2=10,(RANK('War Room'!C38,'War Room'!$C$23:$C$32,0)),IF('User Input'!$B$2=12,(RANK('War Room'!C38,'War Room'!$C$23:$C$34,0)),IF('User Input'!$B$2=14,(RANK('War Room'!C38,'War Room'!$C$23:$C$36,0)),IF('User Input'!$B$2=16,(RANK('War Room'!C38,'War Room'!$C$23:$C$38,0)))))))</f>
        <v>#DIV/0!</v>
      </c>
      <c t="str" s="39" r="D58">
        <f>IF('User Input'!$B$2=8,(RANK('War Room'!D38,'War Room'!$D$23:$D$30,0)),IF('User Input'!$B$2=10,(RANK('War Room'!D38,'War Room'!$D$23:$D$32,0)),IF('User Input'!$B$2=12,(RANK('War Room'!D38,'War Room'!$D$23:$D$34,0)),IF('User Input'!$B$2=14,(RANK('War Room'!D38,'War Room'!$D$23:$D$36,0)),IF('User Input'!$B$2=16,(RANK('War Room'!D38,'War Room'!$D$23:$D$38,0)))))))</f>
        <v>#DIV/0!</v>
      </c>
      <c t="str" s="39" r="E58">
        <f>IF('User Input'!$B$2=8,(RANK('War Room'!E38,'War Room'!$E$23:$E$30,0)),IF('User Input'!$B$2=10,(RANK('War Room'!E38,'War Room'!$E$23:$E$32,0)),IF('User Input'!$B$2=12,(RANK('War Room'!E38,'War Room'!$E$23:$E$34,0)),IF('User Input'!$B$2=14,(RANK('War Room'!E38,'War Room'!$E$23:$E$36,0)),IF('User Input'!$B$2=16,(RANK('War Room'!E38,'War Room'!$E$23:$E$38,0)))))))</f>
        <v>#DIV/0!</v>
      </c>
      <c t="str" s="39" r="F58">
        <f>IF('User Input'!$B$2=8,(RANK('War Room'!F38,'War Room'!$F$23:$F$30,0)),IF('User Input'!$B$2=10,(RANK('War Room'!F38,'War Room'!$F$23:$F$32,0)),IF('User Input'!$B$2=12,(RANK('War Room'!F38,'War Room'!$F$23:$F$34,0)),IF('User Input'!$B$2=14,(RANK('War Room'!F38,'War Room'!$F$23:$F$36,0)),IF('User Input'!$B$2=16,(RANK('War Room'!F38,'War Room'!$F$23:$F$38,0)))))))</f>
        <v>#DIV/0!</v>
      </c>
      <c t="str" s="40" r="G58">
        <f>IF('User Input'!$B$2=8,(RANK('War Room'!G38,'War Room'!$G$23:$G$30,0)),IF('User Input'!$B$2=10,(RANK('War Room'!G38,'War Room'!$G$23:$G$32,0)),IF('User Input'!$B$2=12,(RANK('War Room'!G38,'War Room'!$G$23:$G$34,0)),IF('User Input'!$B$2=14,(RANK('War Room'!G38,'War Room'!$G$23:$G$36,0)),IF('User Input'!$B$2=16,(RANK('War Room'!G38,'War Room'!$G$23:$G$38,0)))))))</f>
        <v>#DIV/0!</v>
      </c>
      <c s="2" r="H58"/>
      <c s="2" r="I58"/>
      <c s="4" r="J58"/>
      <c s="4" r="K58"/>
      <c s="4" r="L58"/>
      <c s="4" r="M58"/>
      <c s="4" r="N58"/>
      <c s="4" r="O58"/>
      <c s="4" r="P58"/>
    </row>
  </sheetData>
  <mergeCells count="4">
    <mergeCell ref="J1:P1"/>
    <mergeCell ref="A1:H1"/>
    <mergeCell ref="A21:G21"/>
    <mergeCell ref="A41:G4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9.86"/>
    <col min="2" customWidth="1" max="2" width="25.57"/>
    <col min="3" customWidth="1" max="3" width="8.71"/>
    <col min="4" customWidth="1" max="4" width="10.43"/>
    <col min="5" customWidth="1" max="5" width="11.57"/>
    <col min="6" customWidth="1" max="6" width="8.86"/>
    <col min="7" customWidth="1" max="7" width="9.29"/>
    <col min="8" customWidth="1" max="8" hidden="1" width="12.57"/>
    <col min="9" customWidth="1" max="9" hidden="1" width="10.71"/>
    <col min="10" customWidth="1" max="10" hidden="1" width="12.71"/>
    <col min="11" customWidth="1" max="12" hidden="1" width="13.0"/>
    <col min="13" customWidth="1" max="13" hidden="1" width="8.57"/>
    <col min="14" customWidth="1" max="14" hidden="1" width="13.0"/>
    <col min="15" customWidth="1" max="16" hidden="1" width="13.43"/>
    <col min="17" customWidth="1" max="17" hidden="1" width="7.43"/>
    <col min="18" customWidth="1" max="18" hidden="1" width="8.71"/>
    <col min="19" customWidth="1" max="20" hidden="1" width="12.29"/>
    <col min="21" customWidth="1" max="21" width="13.43"/>
    <col min="22" customWidth="1" max="23" width="12.0"/>
    <col min="24" customWidth="1" max="24" hidden="1" width="13.43"/>
    <col min="25" customWidth="1" max="26" hidden="1" width="12.0"/>
    <col min="27" customWidth="1" max="27" width="8.71"/>
    <col min="28" customWidth="1" max="28" width="14.43"/>
  </cols>
  <sheetData>
    <row customHeight="1" r="1" ht="15.0">
      <c t="s" s="41" r="A1">
        <v>81</v>
      </c>
      <c t="s" s="42" r="H1">
        <v>82</v>
      </c>
      <c t="s" s="42" r="U1">
        <v>83</v>
      </c>
      <c t="s" s="42" r="X1">
        <v>84</v>
      </c>
      <c s="2" r="AB1"/>
    </row>
    <row customHeight="1" r="2" ht="15.0">
      <c t="s" s="11" r="A2">
        <v>85</v>
      </c>
      <c t="s" s="11" r="B2">
        <v>86</v>
      </c>
      <c t="s" s="11" r="C2">
        <v>87</v>
      </c>
      <c t="s" s="11" r="D2">
        <v>88</v>
      </c>
      <c t="s" s="11" r="E2">
        <v>89</v>
      </c>
      <c t="s" s="43" r="F2">
        <v>90</v>
      </c>
      <c t="s" s="43" r="G2">
        <v>91</v>
      </c>
      <c t="s" s="11" r="H2">
        <v>92</v>
      </c>
      <c t="s" s="11" r="I2">
        <v>93</v>
      </c>
      <c t="s" s="11" r="J2">
        <v>94</v>
      </c>
      <c t="s" s="11" r="K2">
        <v>95</v>
      </c>
      <c t="s" s="11" r="L2">
        <v>96</v>
      </c>
      <c t="s" s="11" r="M2">
        <v>97</v>
      </c>
      <c t="s" s="11" r="N2">
        <v>98</v>
      </c>
      <c t="s" s="11" r="O2">
        <v>99</v>
      </c>
      <c t="s" s="11" r="P2">
        <v>100</v>
      </c>
      <c t="s" s="11" r="Q2">
        <v>101</v>
      </c>
      <c t="s" s="11" r="R2">
        <v>102</v>
      </c>
      <c t="s" s="11" r="S2">
        <v>103</v>
      </c>
      <c t="s" s="11" r="T2">
        <v>104</v>
      </c>
      <c t="s" s="11" r="U2">
        <v>105</v>
      </c>
      <c t="s" s="11" r="V2">
        <v>106</v>
      </c>
      <c t="s" s="11" r="W2">
        <v>107</v>
      </c>
      <c t="s" s="11" r="X2">
        <v>108</v>
      </c>
      <c t="s" s="11" r="Y2">
        <v>109</v>
      </c>
      <c t="s" s="11" r="Z2">
        <v>110</v>
      </c>
      <c s="2" r="AB2"/>
    </row>
    <row customHeight="1" r="3" ht="15.0">
      <c t="str" s="44" r="A3">
        <f>VLOOKUP(B3&amp;"*",'Razzball Rankings'!$B$5:$H$204,7,FALSE)</f>
        <v>1</v>
      </c>
      <c t="str" s="29" r="B3">
        <f>'Razzball Projections'!B5</f>
        <v>Adrian Peterson</v>
      </c>
      <c t="str" s="4" r="C3">
        <f>VLOOKUP(B3,'Razzball Projections'!$B$2:$W$322,2,FALSE)</f>
        <v>RB</v>
      </c>
      <c t="str" s="4" r="D3">
        <f>VLOOKUP(B3,'Razzball Projections'!$B$2:$W$322,3,FALSE)</f>
        <v>MIN</v>
      </c>
      <c t="s" s="4" r="E3">
        <v>111</v>
      </c>
      <c t="str" s="33" r="F3">
        <f>VLOOKUP(B3,'Fantasy Pros ECR'!$B$6:$H$312,7,FALSE)</f>
        <v>3.1</v>
      </c>
      <c t="str" s="33" r="G3">
        <f>VLOOKUP(B3,'Fantasy Pros ADP'!$B$6:$M$253,12,FALSE)</f>
        <v>2.2</v>
      </c>
      <c t="str" s="4" r="H3">
        <f>VLOOKUP(B3,'Razzball Projections'!$B$2:$W$322,4,FALSE)</f>
        <v>0</v>
      </c>
      <c t="str" s="4" r="I3">
        <f>VLOOKUP(B3,'Razzball Projections'!$B$2:$W$322,5,FALSE)</f>
        <v>0</v>
      </c>
      <c t="str" s="4" r="J3">
        <f>VLOOKUP(B3,'Razzball Projections'!$B$2:$W$322,6,FALSE)</f>
        <v>0</v>
      </c>
      <c t="str" s="4" r="K3">
        <f>VLOOKUP(B3,'Razzball Projections'!$B$2:$W$322,7,FALSE)</f>
        <v>0</v>
      </c>
      <c t="str" s="4" r="L3">
        <f>VLOOKUP(B3,'Razzball Projections'!$B$2:$W$322,8,FALSE)</f>
        <v>0</v>
      </c>
      <c t="str" s="4" r="M3">
        <f>VLOOKUP(B3,'Razzball Projections'!$B$2:$W$322,9,FALSE)</f>
        <v>0</v>
      </c>
      <c t="str" s="4" r="N3">
        <f>VLOOKUP(B3,'Razzball Projections'!$B$2:$W$322,10,FALSE)</f>
        <v>281</v>
      </c>
      <c t="str" s="4" r="O3">
        <f>VLOOKUP(B3,'Razzball Projections'!$B$2:$W$322,11,FALSE)</f>
        <v>1499</v>
      </c>
      <c t="str" s="4" r="P3">
        <f>VLOOKUP(B3,'Razzball Projections'!$B$2:$W$322,12,FALSE)</f>
        <v>14</v>
      </c>
      <c t="str" s="4" r="Q3">
        <f>VLOOKUP(B3,'Razzball Projections'!$B$2:$W$322,13,FALSE)</f>
        <v>3</v>
      </c>
      <c t="str" s="4" r="R3">
        <f>VLOOKUP(B3,'Razzball Projections'!$B$2:$W$322,14,FALSE)</f>
        <v>56</v>
      </c>
      <c t="str" s="4" r="S3">
        <f>VLOOKUP(B3,'Razzball Projections'!$B$2:$W$322,15,FALSE)</f>
        <v>321</v>
      </c>
      <c t="str" s="4" r="T3">
        <f>VLOOKUP(B3,'Razzball Projections'!$B$2:$W$322,16,FALSE)</f>
        <v>3</v>
      </c>
      <c t="str" s="33" r="U3">
        <f>VLOOKUP(B3,'Razzball Projections'!$B$2:$W$322,17,FALSE)</f>
        <v>279.0</v>
      </c>
      <c t="str" s="33" r="V3">
        <f>VLOOKUP(B3,'Razzball Projections'!$B$2:$W$322,18,FALSE)</f>
        <v>307.0</v>
      </c>
      <c t="str" s="33" r="W3">
        <f>VLOOKUP(B3,'Razzball Projections'!$B$2:$W$322,19,FALSE)</f>
        <v>335.0</v>
      </c>
      <c t="str" s="45" r="X3">
        <f>VLOOKUP(B3,'Razzball Projections'!$B$2:$W$322,20,FALSE)</f>
        <v>$49</v>
      </c>
      <c t="str" s="45" r="Y3">
        <f>VLOOKUP(B3,'Razzball Projections'!$B$2:$W$322,21,FALSE)</f>
        <v>$44</v>
      </c>
      <c t="str" s="45" r="Z3">
        <f>VLOOKUP(B3,'Razzball Projections'!$B$2:$W$322,22,FALSE)</f>
        <v>$42</v>
      </c>
      <c t="s" s="46" r="AB3">
        <v>112</v>
      </c>
    </row>
    <row customHeight="1" r="4" ht="15.0">
      <c t="str" s="44" r="A4">
        <f>VLOOKUP(B4&amp;"*",'Razzball Rankings'!$B$5:$H$204,7,FALSE)</f>
        <v>2</v>
      </c>
      <c t="str" s="29" r="B4">
        <f>'Razzball Projections'!B2</f>
        <v>Jamaal Charles</v>
      </c>
      <c t="str" s="4" r="C4">
        <f>VLOOKUP(B4,'Razzball Projections'!$B$2:$W$322,2,FALSE)</f>
        <v>RB</v>
      </c>
      <c t="str" s="4" r="D4">
        <f>VLOOKUP(B4,'Razzball Projections'!$B$2:$W$322,3,FALSE)</f>
        <v>KC</v>
      </c>
      <c t="s" s="4" r="E4">
        <v>113</v>
      </c>
      <c t="str" s="33" r="F4">
        <f>VLOOKUP(B4,'Fantasy Pros ECR'!$B$6:$H$312,7,FALSE)</f>
        <v>1.8</v>
      </c>
      <c t="str" s="33" r="G4">
        <f>VLOOKUP(B4,'Fantasy Pros ADP'!$B$6:$M$253,12,FALSE)</f>
        <v>2.2</v>
      </c>
      <c t="str" s="4" r="H4">
        <f>VLOOKUP(B4,'Razzball Projections'!$B$2:$W$322,4,FALSE)</f>
        <v>0</v>
      </c>
      <c t="str" s="4" r="I4">
        <f>VLOOKUP(B4,'Razzball Projections'!$B$2:$W$322,5,FALSE)</f>
        <v>0</v>
      </c>
      <c t="str" s="4" r="J4">
        <f>VLOOKUP(B4,'Razzball Projections'!$B$2:$W$322,6,FALSE)</f>
        <v>0</v>
      </c>
      <c t="str" s="4" r="K4">
        <f>VLOOKUP(B4,'Razzball Projections'!$B$2:$W$322,7,FALSE)</f>
        <v>0</v>
      </c>
      <c t="str" s="4" r="L4">
        <f>VLOOKUP(B4,'Razzball Projections'!$B$2:$W$322,8,FALSE)</f>
        <v>0</v>
      </c>
      <c t="str" s="4" r="M4">
        <f>VLOOKUP(B4,'Razzball Projections'!$B$2:$W$322,9,FALSE)</f>
        <v>0</v>
      </c>
      <c t="str" s="4" r="N4">
        <f>VLOOKUP(B4,'Razzball Projections'!$B$2:$W$322,10,FALSE)</f>
        <v>251</v>
      </c>
      <c t="str" s="4" r="O4">
        <f>VLOOKUP(B4,'Razzball Projections'!$B$2:$W$322,11,FALSE)</f>
        <v>1304</v>
      </c>
      <c t="str" s="4" r="P4">
        <f>VLOOKUP(B4,'Razzball Projections'!$B$2:$W$322,12,FALSE)</f>
        <v>9</v>
      </c>
      <c t="str" s="4" r="Q4">
        <f>VLOOKUP(B4,'Razzball Projections'!$B$2:$W$322,13,FALSE)</f>
        <v>2</v>
      </c>
      <c t="str" s="4" r="R4">
        <f>VLOOKUP(B4,'Razzball Projections'!$B$2:$W$322,14,FALSE)</f>
        <v>73</v>
      </c>
      <c t="str" s="4" r="S4">
        <f>VLOOKUP(B4,'Razzball Projections'!$B$2:$W$322,15,FALSE)</f>
        <v>609</v>
      </c>
      <c t="str" s="4" r="T4">
        <f>VLOOKUP(B4,'Razzball Projections'!$B$2:$W$322,16,FALSE)</f>
        <v>6</v>
      </c>
      <c t="str" s="33" r="U4">
        <f>VLOOKUP(B4,'Razzball Projections'!$B$2:$W$322,17,FALSE)</f>
        <v>277.3</v>
      </c>
      <c t="str" s="33" r="V4">
        <f>VLOOKUP(B4,'Razzball Projections'!$B$2:$W$322,18,FALSE)</f>
        <v>313.8</v>
      </c>
      <c t="str" s="33" r="W4">
        <f>VLOOKUP(B4,'Razzball Projections'!$B$2:$W$322,19,FALSE)</f>
        <v>350.3</v>
      </c>
      <c t="str" s="45" r="X4">
        <f>VLOOKUP(B4,'Razzball Projections'!$B$2:$W$322,20,FALSE)</f>
        <v>$58</v>
      </c>
      <c t="str" s="45" r="Y4">
        <f>VLOOKUP(B4,'Razzball Projections'!$B$2:$W$322,21,FALSE)</f>
        <v>$56</v>
      </c>
      <c t="str" s="45" r="Z4">
        <f>VLOOKUP(B4,'Razzball Projections'!$B$2:$W$322,22,FALSE)</f>
        <v>$54</v>
      </c>
      <c t="s" s="47" r="AB4">
        <v>114</v>
      </c>
    </row>
    <row customHeight="1" r="5" ht="15.0">
      <c t="str" s="44" r="A5">
        <f>VLOOKUP(B5&amp;"*",'Razzball Rankings'!$B$5:$H$204,7,FALSE)</f>
        <v>3</v>
      </c>
      <c t="str" s="29" r="B5">
        <f>'Razzball Projections'!B8</f>
        <v>Matt Forte</v>
      </c>
      <c t="str" s="4" r="C5">
        <f>VLOOKUP(B5,'Razzball Projections'!$B$2:$W$322,2,FALSE)</f>
        <v>RB</v>
      </c>
      <c t="str" s="4" r="D5">
        <f>VLOOKUP(B5,'Razzball Projections'!$B$2:$W$322,3,FALSE)</f>
        <v>CHI</v>
      </c>
      <c t="s" s="4" r="E5">
        <v>115</v>
      </c>
      <c t="str" s="33" r="F5">
        <f>VLOOKUP(B5,'Fantasy Pros ECR'!$B$6:$H$312,7,FALSE)</f>
        <v>4.0</v>
      </c>
      <c t="str" s="33" r="G5">
        <f>VLOOKUP(B5,'Fantasy Pros ADP'!$B$6:$M$253,12,FALSE)</f>
        <v>4.4</v>
      </c>
      <c t="str" s="4" r="H5">
        <f>VLOOKUP(B5,'Razzball Projections'!$B$2:$W$322,4,FALSE)</f>
        <v>0</v>
      </c>
      <c t="str" s="4" r="I5">
        <f>VLOOKUP(B5,'Razzball Projections'!$B$2:$W$322,5,FALSE)</f>
        <v>0</v>
      </c>
      <c t="str" s="4" r="J5">
        <f>VLOOKUP(B5,'Razzball Projections'!$B$2:$W$322,6,FALSE)</f>
        <v>0</v>
      </c>
      <c t="str" s="4" r="K5">
        <f>VLOOKUP(B5,'Razzball Projections'!$B$2:$W$322,7,FALSE)</f>
        <v>0</v>
      </c>
      <c t="str" s="4" r="L5">
        <f>VLOOKUP(B5,'Razzball Projections'!$B$2:$W$322,8,FALSE)</f>
        <v>0</v>
      </c>
      <c t="str" s="4" r="M5">
        <f>VLOOKUP(B5,'Razzball Projections'!$B$2:$W$322,9,FALSE)</f>
        <v>0</v>
      </c>
      <c t="str" s="4" r="N5">
        <f>VLOOKUP(B5,'Razzball Projections'!$B$2:$W$322,10,FALSE)</f>
        <v>268</v>
      </c>
      <c t="str" s="4" r="O5">
        <f>VLOOKUP(B5,'Razzball Projections'!$B$2:$W$322,11,FALSE)</f>
        <v>1299</v>
      </c>
      <c t="str" s="4" r="P5">
        <f>VLOOKUP(B5,'Razzball Projections'!$B$2:$W$322,12,FALSE)</f>
        <v>8</v>
      </c>
      <c t="str" s="4" r="Q5">
        <f>VLOOKUP(B5,'Razzball Projections'!$B$2:$W$322,13,FALSE)</f>
        <v>2</v>
      </c>
      <c t="str" s="4" r="R5">
        <f>VLOOKUP(B5,'Razzball Projections'!$B$2:$W$322,14,FALSE)</f>
        <v>79</v>
      </c>
      <c t="str" s="4" r="S5">
        <f>VLOOKUP(B5,'Razzball Projections'!$B$2:$W$322,15,FALSE)</f>
        <v>522</v>
      </c>
      <c t="str" s="4" r="T5">
        <f>VLOOKUP(B5,'Razzball Projections'!$B$2:$W$322,16,FALSE)</f>
        <v>4</v>
      </c>
      <c t="str" s="33" r="U5">
        <f>VLOOKUP(B5,'Razzball Projections'!$B$2:$W$322,17,FALSE)</f>
        <v>250.7</v>
      </c>
      <c t="str" s="33" r="V5">
        <f>VLOOKUP(B5,'Razzball Projections'!$B$2:$W$322,18,FALSE)</f>
        <v>290.2</v>
      </c>
      <c t="str" s="33" r="W5">
        <f>VLOOKUP(B5,'Razzball Projections'!$B$2:$W$322,19,FALSE)</f>
        <v>329.7</v>
      </c>
      <c t="str" s="45" r="X5">
        <f>VLOOKUP(B5,'Razzball Projections'!$B$2:$W$322,20,FALSE)</f>
        <v>$53</v>
      </c>
      <c t="str" s="45" r="Y5">
        <f>VLOOKUP(B5,'Razzball Projections'!$B$2:$W$322,21,FALSE)</f>
        <v>$51</v>
      </c>
      <c t="str" s="45" r="Z5">
        <f>VLOOKUP(B5,'Razzball Projections'!$B$2:$W$322,22,FALSE)</f>
        <v>$51</v>
      </c>
      <c t="s" s="48" r="AB5">
        <v>116</v>
      </c>
    </row>
    <row customHeight="1" r="6" ht="15.0">
      <c t="str" s="44" r="A6">
        <f>VLOOKUP(B6&amp;"*",'Razzball Rankings'!$B$5:$H$204,7,FALSE)</f>
        <v>4</v>
      </c>
      <c t="str" s="29" r="B6">
        <f>'Razzball Projections'!B21</f>
        <v>LeSean McCoy</v>
      </c>
      <c t="str" s="4" r="C6">
        <f>VLOOKUP(B6,'Razzball Projections'!$B$2:$W$322,2,FALSE)</f>
        <v>RB</v>
      </c>
      <c t="str" s="4" r="D6">
        <f>VLOOKUP(B6,'Razzball Projections'!$B$2:$W$322,3,FALSE)</f>
        <v>PHI</v>
      </c>
      <c s="4" r="E6"/>
      <c t="str" s="33" r="F6">
        <f>VLOOKUP(B6,'Fantasy Pros ECR'!$B$6:$H$312,7,FALSE)</f>
        <v>1.8</v>
      </c>
      <c t="str" s="33" r="G6">
        <f>VLOOKUP(B6,'Fantasy Pros ADP'!$B$6:$M$253,12,FALSE)</f>
        <v>1.6</v>
      </c>
      <c t="str" s="4" r="H6">
        <f>VLOOKUP(B6,'Razzball Projections'!$B$2:$W$322,4,FALSE)</f>
        <v>0</v>
      </c>
      <c t="str" s="4" r="I6">
        <f>VLOOKUP(B6,'Razzball Projections'!$B$2:$W$322,5,FALSE)</f>
        <v>0</v>
      </c>
      <c t="str" s="4" r="J6">
        <f>VLOOKUP(B6,'Razzball Projections'!$B$2:$W$322,6,FALSE)</f>
        <v>0</v>
      </c>
      <c t="str" s="4" r="K6">
        <f>VLOOKUP(B6,'Razzball Projections'!$B$2:$W$322,7,FALSE)</f>
        <v>0</v>
      </c>
      <c t="str" s="4" r="L6">
        <f>VLOOKUP(B6,'Razzball Projections'!$B$2:$W$322,8,FALSE)</f>
        <v>0</v>
      </c>
      <c t="str" s="4" r="M6">
        <f>VLOOKUP(B6,'Razzball Projections'!$B$2:$W$322,9,FALSE)</f>
        <v>0</v>
      </c>
      <c t="str" s="4" r="N6">
        <f>VLOOKUP(B6,'Razzball Projections'!$B$2:$W$322,10,FALSE)</f>
        <v>261</v>
      </c>
      <c t="str" s="4" r="O6">
        <f>VLOOKUP(B6,'Razzball Projections'!$B$2:$W$322,11,FALSE)</f>
        <v>1199</v>
      </c>
      <c t="str" s="4" r="P6">
        <f>VLOOKUP(B6,'Razzball Projections'!$B$2:$W$322,12,FALSE)</f>
        <v>8</v>
      </c>
      <c t="str" s="4" r="Q6">
        <f>VLOOKUP(B6,'Razzball Projections'!$B$2:$W$322,13,FALSE)</f>
        <v>2</v>
      </c>
      <c t="str" s="4" r="R6">
        <f>VLOOKUP(B6,'Razzball Projections'!$B$2:$W$322,14,FALSE)</f>
        <v>37</v>
      </c>
      <c t="str" s="4" r="S6">
        <f>VLOOKUP(B6,'Razzball Projections'!$B$2:$W$322,15,FALSE)</f>
        <v>465</v>
      </c>
      <c t="str" s="4" r="T6">
        <f>VLOOKUP(B6,'Razzball Projections'!$B$2:$W$322,16,FALSE)</f>
        <v>6</v>
      </c>
      <c t="str" s="33" r="U6">
        <f>VLOOKUP(B6,'Razzball Projections'!$B$2:$W$322,17,FALSE)</f>
        <v>246.4</v>
      </c>
      <c t="str" s="33" r="V6">
        <f>VLOOKUP(B6,'Razzball Projections'!$B$2:$W$322,18,FALSE)</f>
        <v>264.9</v>
      </c>
      <c t="str" s="33" r="W6">
        <f>VLOOKUP(B6,'Razzball Projections'!$B$2:$W$322,19,FALSE)</f>
        <v>283.4</v>
      </c>
      <c t="str" s="45" r="X6">
        <f>VLOOKUP(B6,'Razzball Projections'!$B$2:$W$322,20,FALSE)</f>
        <v>$52</v>
      </c>
      <c t="str" s="45" r="Y6">
        <f>VLOOKUP(B6,'Razzball Projections'!$B$2:$W$322,21,FALSE)</f>
        <v>$47</v>
      </c>
      <c t="str" s="45" r="Z6">
        <f>VLOOKUP(B6,'Razzball Projections'!$B$2:$W$322,22,FALSE)</f>
        <v>$44</v>
      </c>
      <c t="s" s="49" r="AB6">
        <v>117</v>
      </c>
    </row>
    <row customHeight="1" r="7" ht="15.0">
      <c t="str" s="44" r="A7">
        <f>VLOOKUP(B7&amp;"*",'Razzball Rankings'!$B$5:$H$204,7,FALSE)</f>
        <v>5</v>
      </c>
      <c t="str" s="29" r="B7">
        <f>'Razzball Projections'!B23</f>
        <v>Eddie Lacy</v>
      </c>
      <c t="str" s="4" r="C7">
        <f>VLOOKUP(B7,'Razzball Projections'!$B$2:$W$322,2,FALSE)</f>
        <v>RB</v>
      </c>
      <c t="str" s="4" r="D7">
        <f>VLOOKUP(B7,'Razzball Projections'!$B$2:$W$322,3,FALSE)</f>
        <v>GB</v>
      </c>
      <c s="4" r="E7"/>
      <c t="str" s="33" r="F7">
        <f>VLOOKUP(B7,'Fantasy Pros ECR'!$B$6:$H$312,7,FALSE)</f>
        <v>5.2</v>
      </c>
      <c t="str" s="33" r="G7">
        <f>VLOOKUP(B7,'Fantasy Pros ADP'!$B$6:$M$253,12,FALSE)</f>
        <v>6.4</v>
      </c>
      <c t="str" s="4" r="H7">
        <f>VLOOKUP(B7,'Razzball Projections'!$B$2:$W$322,4,FALSE)</f>
        <v>0</v>
      </c>
      <c t="str" s="4" r="I7">
        <f>VLOOKUP(B7,'Razzball Projections'!$B$2:$W$322,5,FALSE)</f>
        <v>0</v>
      </c>
      <c t="str" s="4" r="J7">
        <f>VLOOKUP(B7,'Razzball Projections'!$B$2:$W$322,6,FALSE)</f>
        <v>0</v>
      </c>
      <c t="str" s="4" r="K7">
        <f>VLOOKUP(B7,'Razzball Projections'!$B$2:$W$322,7,FALSE)</f>
        <v>0</v>
      </c>
      <c t="str" s="4" r="L7">
        <f>VLOOKUP(B7,'Razzball Projections'!$B$2:$W$322,8,FALSE)</f>
        <v>0</v>
      </c>
      <c t="str" s="4" r="M7">
        <f>VLOOKUP(B7,'Razzball Projections'!$B$2:$W$322,9,FALSE)</f>
        <v>0</v>
      </c>
      <c t="str" s="4" r="N7">
        <f>VLOOKUP(B7,'Razzball Projections'!$B$2:$W$322,10,FALSE)</f>
        <v>276</v>
      </c>
      <c t="str" s="4" r="O7">
        <f>VLOOKUP(B7,'Razzball Projections'!$B$2:$W$322,11,FALSE)</f>
        <v>1317</v>
      </c>
      <c t="str" s="4" r="P7">
        <f>VLOOKUP(B7,'Razzball Projections'!$B$2:$W$322,12,FALSE)</f>
        <v>13</v>
      </c>
      <c t="str" s="4" r="Q7">
        <f>VLOOKUP(B7,'Razzball Projections'!$B$2:$W$322,13,FALSE)</f>
        <v>2</v>
      </c>
      <c t="str" s="4" r="R7">
        <f>VLOOKUP(B7,'Razzball Projections'!$B$2:$W$322,14,FALSE)</f>
        <v>41</v>
      </c>
      <c t="str" s="4" r="S7">
        <f>VLOOKUP(B7,'Razzball Projections'!$B$2:$W$322,15,FALSE)</f>
        <v>278</v>
      </c>
      <c t="str" s="4" r="T7">
        <f>VLOOKUP(B7,'Razzball Projections'!$B$2:$W$322,16,FALSE)</f>
        <v>1</v>
      </c>
      <c t="str" s="33" r="U7">
        <f>VLOOKUP(B7,'Razzball Projections'!$B$2:$W$322,17,FALSE)</f>
        <v>239.5</v>
      </c>
      <c t="str" s="33" r="V7">
        <f>VLOOKUP(B7,'Razzball Projections'!$B$2:$W$322,18,FALSE)</f>
        <v>260.0</v>
      </c>
      <c t="str" s="33" r="W7">
        <f>VLOOKUP(B7,'Razzball Projections'!$B$2:$W$322,19,FALSE)</f>
        <v>280.5</v>
      </c>
      <c t="str" s="45" r="X7">
        <f>VLOOKUP(B7,'Razzball Projections'!$B$2:$W$322,20,FALSE)</f>
        <v>$44</v>
      </c>
      <c t="str" s="45" r="Y7">
        <f>VLOOKUP(B7,'Razzball Projections'!$B$2:$W$322,21,FALSE)</f>
        <v>$39</v>
      </c>
      <c t="str" s="45" r="Z7">
        <f>VLOOKUP(B7,'Razzball Projections'!$B$2:$W$322,22,FALSE)</f>
        <v>$35</v>
      </c>
      <c t="s" s="50" r="AB7">
        <v>118</v>
      </c>
    </row>
    <row customHeight="1" r="8" ht="15.0">
      <c t="str" s="44" r="A8">
        <f>VLOOKUP(B8&amp;"*",'Razzball Rankings'!$B$5:$H$204,7,FALSE)</f>
        <v>6</v>
      </c>
      <c t="str" s="29" r="B8">
        <f>'Razzball Projections'!B10</f>
        <v>Calvin Johnson</v>
      </c>
      <c t="str" s="4" r="C8">
        <f>VLOOKUP(B8,'Razzball Projections'!$B$2:$W$322,2,FALSE)</f>
        <v>WR</v>
      </c>
      <c t="str" s="4" r="D8">
        <f>VLOOKUP(B8,'Razzball Projections'!$B$2:$W$322,3,FALSE)</f>
        <v>DET</v>
      </c>
      <c s="4" r="E8"/>
      <c t="str" s="33" r="F8">
        <f>VLOOKUP(B8,'Fantasy Pros ECR'!$B$6:$H$312,7,FALSE)</f>
        <v>6.1</v>
      </c>
      <c t="str" s="33" r="G8">
        <f>VLOOKUP(B8,'Fantasy Pros ADP'!$B$6:$M$253,12,FALSE)</f>
        <v>6.2</v>
      </c>
      <c t="str" s="4" r="H8">
        <f>VLOOKUP(B8,'Razzball Projections'!$B$2:$W$322,4,FALSE)</f>
        <v>0</v>
      </c>
      <c t="str" s="4" r="I8">
        <f>VLOOKUP(B8,'Razzball Projections'!$B$2:$W$322,5,FALSE)</f>
        <v>0</v>
      </c>
      <c t="str" s="4" r="J8">
        <f>VLOOKUP(B8,'Razzball Projections'!$B$2:$W$322,6,FALSE)</f>
        <v>0</v>
      </c>
      <c t="str" s="4" r="K8">
        <f>VLOOKUP(B8,'Razzball Projections'!$B$2:$W$322,7,FALSE)</f>
        <v>0</v>
      </c>
      <c t="str" s="4" r="L8">
        <f>VLOOKUP(B8,'Razzball Projections'!$B$2:$W$322,8,FALSE)</f>
        <v>0</v>
      </c>
      <c t="str" s="4" r="M8">
        <f>VLOOKUP(B8,'Razzball Projections'!$B$2:$W$322,9,FALSE)</f>
        <v>0</v>
      </c>
      <c t="str" s="4" r="N8">
        <f>VLOOKUP(B8,'Razzball Projections'!$B$2:$W$322,10,FALSE)</f>
        <v>0</v>
      </c>
      <c t="str" s="4" r="O8">
        <f>VLOOKUP(B8,'Razzball Projections'!$B$2:$W$322,11,FALSE)</f>
        <v>0</v>
      </c>
      <c t="str" s="4" r="P8">
        <f>VLOOKUP(B8,'Razzball Projections'!$B$2:$W$322,12,FALSE)</f>
        <v>0</v>
      </c>
      <c t="str" s="4" r="Q8">
        <f>VLOOKUP(B8,'Razzball Projections'!$B$2:$W$322,13,FALSE)</f>
        <v>1</v>
      </c>
      <c t="str" s="4" r="R8">
        <f>VLOOKUP(B8,'Razzball Projections'!$B$2:$W$322,14,FALSE)</f>
        <v>92</v>
      </c>
      <c t="str" s="4" r="S8">
        <f>VLOOKUP(B8,'Razzball Projections'!$B$2:$W$322,15,FALSE)</f>
        <v>1506</v>
      </c>
      <c t="str" s="4" r="T8">
        <f>VLOOKUP(B8,'Razzball Projections'!$B$2:$W$322,16,FALSE)</f>
        <v>13</v>
      </c>
      <c t="str" s="33" r="U8">
        <f>VLOOKUP(B8,'Razzball Projections'!$B$2:$W$322,17,FALSE)</f>
        <v>226.6</v>
      </c>
      <c t="str" s="33" r="V8">
        <f>VLOOKUP(B8,'Razzball Projections'!$B$2:$W$322,18,FALSE)</f>
        <v>272.6</v>
      </c>
      <c t="str" s="33" r="W8">
        <f>VLOOKUP(B8,'Razzball Projections'!$B$2:$W$322,19,FALSE)</f>
        <v>318.6</v>
      </c>
      <c t="str" s="45" r="X8">
        <f>VLOOKUP(B8,'Razzball Projections'!$B$2:$W$322,20,FALSE)</f>
        <v>$50</v>
      </c>
      <c t="str" s="45" r="Y8">
        <f>VLOOKUP(B8,'Razzball Projections'!$B$2:$W$322,21,FALSE)</f>
        <v>$50</v>
      </c>
      <c t="str" s="45" r="Z8">
        <f>VLOOKUP(B8,'Razzball Projections'!$B$2:$W$322,22,FALSE)</f>
        <v>$50</v>
      </c>
      <c t="s" s="51" r="AB8">
        <v>119</v>
      </c>
    </row>
    <row customHeight="1" r="9" ht="15.0">
      <c t="str" s="44" r="A9">
        <f>VLOOKUP(B9&amp;"*",'Razzball Rankings'!$B$5:$H$204,7,FALSE)</f>
        <v>7</v>
      </c>
      <c t="str" s="29" r="B9">
        <f>'Razzball Projections'!B25</f>
        <v>DeMarco Murray</v>
      </c>
      <c t="str" s="4" r="C9">
        <f>VLOOKUP(B9,'Razzball Projections'!$B$2:$W$322,2,FALSE)</f>
        <v>RB</v>
      </c>
      <c t="str" s="4" r="D9">
        <f>VLOOKUP(B9,'Razzball Projections'!$B$2:$W$322,3,FALSE)</f>
        <v>DAL</v>
      </c>
      <c s="4" r="E9"/>
      <c t="str" s="33" r="F9">
        <f>VLOOKUP(B9,'Fantasy Pros ECR'!$B$6:$H$312,7,FALSE)</f>
        <v>12.4</v>
      </c>
      <c t="str" s="33" r="G9">
        <f>VLOOKUP(B9,'Fantasy Pros ADP'!$B$6:$M$253,12,FALSE)</f>
        <v>13.8</v>
      </c>
      <c t="str" s="4" r="H9">
        <f>VLOOKUP(B9,'Razzball Projections'!$B$2:$W$322,4,FALSE)</f>
        <v>0</v>
      </c>
      <c t="str" s="4" r="I9">
        <f>VLOOKUP(B9,'Razzball Projections'!$B$2:$W$322,5,FALSE)</f>
        <v>0</v>
      </c>
      <c t="str" s="4" r="J9">
        <f>VLOOKUP(B9,'Razzball Projections'!$B$2:$W$322,6,FALSE)</f>
        <v>0</v>
      </c>
      <c t="str" s="4" r="K9">
        <f>VLOOKUP(B9,'Razzball Projections'!$B$2:$W$322,7,FALSE)</f>
        <v>0</v>
      </c>
      <c t="str" s="4" r="L9">
        <f>VLOOKUP(B9,'Razzball Projections'!$B$2:$W$322,8,FALSE)</f>
        <v>0</v>
      </c>
      <c t="str" s="4" r="M9">
        <f>VLOOKUP(B9,'Razzball Projections'!$B$2:$W$322,9,FALSE)</f>
        <v>0</v>
      </c>
      <c t="str" s="4" r="N9">
        <f>VLOOKUP(B9,'Razzball Projections'!$B$2:$W$322,10,FALSE)</f>
        <v>249</v>
      </c>
      <c t="str" s="4" r="O9">
        <f>VLOOKUP(B9,'Razzball Projections'!$B$2:$W$322,11,FALSE)</f>
        <v>1256</v>
      </c>
      <c t="str" s="4" r="P9">
        <f>VLOOKUP(B9,'Razzball Projections'!$B$2:$W$322,12,FALSE)</f>
        <v>8</v>
      </c>
      <c t="str" s="4" r="Q9">
        <f>VLOOKUP(B9,'Razzball Projections'!$B$2:$W$322,13,FALSE)</f>
        <v>2</v>
      </c>
      <c t="str" s="4" r="R9">
        <f>VLOOKUP(B9,'Razzball Projections'!$B$2:$W$322,14,FALSE)</f>
        <v>54</v>
      </c>
      <c t="str" s="4" r="S9">
        <f>VLOOKUP(B9,'Razzball Projections'!$B$2:$W$322,15,FALSE)</f>
        <v>401</v>
      </c>
      <c t="str" s="4" r="T9">
        <f>VLOOKUP(B9,'Razzball Projections'!$B$2:$W$322,16,FALSE)</f>
        <v>2</v>
      </c>
      <c t="str" s="33" r="U9">
        <f>VLOOKUP(B9,'Razzball Projections'!$B$2:$W$322,17,FALSE)</f>
        <v>221.7</v>
      </c>
      <c t="str" s="33" r="V9">
        <f>VLOOKUP(B9,'Razzball Projections'!$B$2:$W$322,18,FALSE)</f>
        <v>248.7</v>
      </c>
      <c t="str" s="33" r="W9">
        <f>VLOOKUP(B9,'Razzball Projections'!$B$2:$W$322,19,FALSE)</f>
        <v>275.7</v>
      </c>
      <c t="str" s="45" r="X9">
        <f>VLOOKUP(B9,'Razzball Projections'!$B$2:$W$322,20,FALSE)</f>
        <v>$37</v>
      </c>
      <c t="str" s="45" r="Y9">
        <f>VLOOKUP(B9,'Razzball Projections'!$B$2:$W$322,21,FALSE)</f>
        <v>$35</v>
      </c>
      <c t="str" s="45" r="Z9">
        <f>VLOOKUP(B9,'Razzball Projections'!$B$2:$W$322,22,FALSE)</f>
        <v>$35</v>
      </c>
      <c t="s" s="52" r="AB9">
        <v>120</v>
      </c>
    </row>
    <row customHeight="1" r="10" ht="15.0">
      <c t="str" s="44" r="A10">
        <f>VLOOKUP(B10&amp;"*",'Razzball Rankings'!$B$5:$H$204,7,FALSE)</f>
        <v>8</v>
      </c>
      <c t="str" s="29" r="B10">
        <f>'Razzball Projections'!B43</f>
        <v>Ryan Mathews</v>
      </c>
      <c t="str" s="4" r="C10">
        <f>VLOOKUP(B10,'Razzball Projections'!$B$2:$W$322,2,FALSE)</f>
        <v>RB</v>
      </c>
      <c t="str" s="4" r="D10">
        <f>VLOOKUP(B10,'Razzball Projections'!$B$2:$W$322,3,FALSE)</f>
        <v>SD</v>
      </c>
      <c s="4" r="E10"/>
      <c t="str" s="33" r="F10">
        <f>VLOOKUP(B10,'Fantasy Pros ECR'!$B$6:$H$312,7,FALSE)</f>
        <v>38.7</v>
      </c>
      <c t="str" s="33" r="G10">
        <f>VLOOKUP(B10,'Fantasy Pros ADP'!$B$6:$M$253,12,FALSE)</f>
        <v>39.8</v>
      </c>
      <c t="str" s="4" r="H10">
        <f>VLOOKUP(B10,'Razzball Projections'!$B$2:$W$322,4,FALSE)</f>
        <v>0</v>
      </c>
      <c t="str" s="4" r="I10">
        <f>VLOOKUP(B10,'Razzball Projections'!$B$2:$W$322,5,FALSE)</f>
        <v>0</v>
      </c>
      <c t="str" s="4" r="J10">
        <f>VLOOKUP(B10,'Razzball Projections'!$B$2:$W$322,6,FALSE)</f>
        <v>0</v>
      </c>
      <c t="str" s="4" r="K10">
        <f>VLOOKUP(B10,'Razzball Projections'!$B$2:$W$322,7,FALSE)</f>
        <v>0</v>
      </c>
      <c t="str" s="4" r="L10">
        <f>VLOOKUP(B10,'Razzball Projections'!$B$2:$W$322,8,FALSE)</f>
        <v>0</v>
      </c>
      <c t="str" s="4" r="M10">
        <f>VLOOKUP(B10,'Razzball Projections'!$B$2:$W$322,9,FALSE)</f>
        <v>0</v>
      </c>
      <c t="str" s="4" r="N10">
        <f>VLOOKUP(B10,'Razzball Projections'!$B$2:$W$322,10,FALSE)</f>
        <v>272</v>
      </c>
      <c t="str" s="4" r="O10">
        <f>VLOOKUP(B10,'Razzball Projections'!$B$2:$W$322,11,FALSE)</f>
        <v>1301</v>
      </c>
      <c t="str" s="4" r="P10">
        <f>VLOOKUP(B10,'Razzball Projections'!$B$2:$W$322,12,FALSE)</f>
        <v>11</v>
      </c>
      <c t="str" s="4" r="Q10">
        <f>VLOOKUP(B10,'Razzball Projections'!$B$2:$W$322,13,FALSE)</f>
        <v>2</v>
      </c>
      <c t="str" s="4" r="R10">
        <f>VLOOKUP(B10,'Razzball Projections'!$B$2:$W$322,14,FALSE)</f>
        <v>31</v>
      </c>
      <c t="str" s="4" r="S10">
        <f>VLOOKUP(B10,'Razzball Projections'!$B$2:$W$322,15,FALSE)</f>
        <v>196</v>
      </c>
      <c t="str" s="4" r="T10">
        <f>VLOOKUP(B10,'Razzball Projections'!$B$2:$W$322,16,FALSE)</f>
        <v>0</v>
      </c>
      <c t="str" s="33" r="U10">
        <f>VLOOKUP(B10,'Razzball Projections'!$B$2:$W$322,17,FALSE)</f>
        <v>211.7</v>
      </c>
      <c t="str" s="33" r="V10">
        <f>VLOOKUP(B10,'Razzball Projections'!$B$2:$W$322,18,FALSE)</f>
        <v>227.2</v>
      </c>
      <c t="str" s="33" r="W10">
        <f>VLOOKUP(B10,'Razzball Projections'!$B$2:$W$322,19,FALSE)</f>
        <v>242.7</v>
      </c>
      <c t="str" s="45" r="X10">
        <f>VLOOKUP(B10,'Razzball Projections'!$B$2:$W$322,20,FALSE)</f>
        <v>$24</v>
      </c>
      <c t="str" s="45" r="Y10">
        <f>VLOOKUP(B10,'Razzball Projections'!$B$2:$W$322,21,FALSE)</f>
        <v>$18</v>
      </c>
      <c t="str" s="45" r="Z10">
        <f>VLOOKUP(B10,'Razzball Projections'!$B$2:$W$322,22,FALSE)</f>
        <v>$16</v>
      </c>
      <c s="2" r="AB10"/>
    </row>
    <row customHeight="1" r="11" ht="15.0">
      <c t="str" s="44" r="A11">
        <f>VLOOKUP(B11&amp;"*",'Razzball Rankings'!$B$5:$H$204,7,FALSE)</f>
        <v>9</v>
      </c>
      <c t="str" s="29" r="B11">
        <f>'Razzball Projections'!B13</f>
        <v>Jimmy Graham</v>
      </c>
      <c t="str" s="4" r="C11">
        <f>VLOOKUP(B11,'Razzball Projections'!$B$2:$W$322,2,FALSE)</f>
        <v>TE</v>
      </c>
      <c t="str" s="4" r="D11">
        <f>VLOOKUP(B11,'Razzball Projections'!$B$2:$W$322,3,FALSE)</f>
        <v>NO</v>
      </c>
      <c t="s" s="4" r="E11">
        <v>121</v>
      </c>
      <c t="str" s="33" r="F11">
        <f>VLOOKUP(B11,'Fantasy Pros ECR'!$B$6:$H$312,7,FALSE)</f>
        <v>9.1</v>
      </c>
      <c t="str" s="33" r="G11">
        <f>VLOOKUP(B11,'Fantasy Pros ADP'!$B$6:$M$253,12,FALSE)</f>
        <v>8.4</v>
      </c>
      <c t="str" s="4" r="H11">
        <f>VLOOKUP(B11,'Razzball Projections'!$B$2:$W$322,4,FALSE)</f>
        <v>0</v>
      </c>
      <c t="str" s="4" r="I11">
        <f>VLOOKUP(B11,'Razzball Projections'!$B$2:$W$322,5,FALSE)</f>
        <v>0</v>
      </c>
      <c t="str" s="4" r="J11">
        <f>VLOOKUP(B11,'Razzball Projections'!$B$2:$W$322,6,FALSE)</f>
        <v>0</v>
      </c>
      <c t="str" s="4" r="K11">
        <f>VLOOKUP(B11,'Razzball Projections'!$B$2:$W$322,7,FALSE)</f>
        <v>0</v>
      </c>
      <c t="str" s="4" r="L11">
        <f>VLOOKUP(B11,'Razzball Projections'!$B$2:$W$322,8,FALSE)</f>
        <v>0</v>
      </c>
      <c t="str" s="4" r="M11">
        <f>VLOOKUP(B11,'Razzball Projections'!$B$2:$W$322,9,FALSE)</f>
        <v>0</v>
      </c>
      <c t="str" s="4" r="N11">
        <f>VLOOKUP(B11,'Razzball Projections'!$B$2:$W$322,10,FALSE)</f>
        <v>0</v>
      </c>
      <c t="str" s="4" r="O11">
        <f>VLOOKUP(B11,'Razzball Projections'!$B$2:$W$322,11,FALSE)</f>
        <v>0</v>
      </c>
      <c t="str" s="4" r="P11">
        <f>VLOOKUP(B11,'Razzball Projections'!$B$2:$W$322,12,FALSE)</f>
        <v>0</v>
      </c>
      <c t="str" s="4" r="Q11">
        <f>VLOOKUP(B11,'Razzball Projections'!$B$2:$W$322,13,FALSE)</f>
        <v>0</v>
      </c>
      <c t="str" s="4" r="R11">
        <f>VLOOKUP(B11,'Razzball Projections'!$B$2:$W$322,14,FALSE)</f>
        <v>83</v>
      </c>
      <c t="str" s="4" r="S11">
        <f>VLOOKUP(B11,'Razzball Projections'!$B$2:$W$322,15,FALSE)</f>
        <v>1176</v>
      </c>
      <c t="str" s="4" r="T11">
        <f>VLOOKUP(B11,'Razzball Projections'!$B$2:$W$322,16,FALSE)</f>
        <v>16</v>
      </c>
      <c t="str" s="33" r="U11">
        <f>VLOOKUP(B11,'Razzball Projections'!$B$2:$W$322,17,FALSE)</f>
        <v>213.6</v>
      </c>
      <c t="str" s="33" r="V11">
        <f>VLOOKUP(B11,'Razzball Projections'!$B$2:$W$322,18,FALSE)</f>
        <v>255.1</v>
      </c>
      <c t="str" s="33" r="W11">
        <f>VLOOKUP(B11,'Razzball Projections'!$B$2:$W$322,19,FALSE)</f>
        <v>296.6</v>
      </c>
      <c t="str" s="45" r="X11">
        <f>VLOOKUP(B11,'Razzball Projections'!$B$2:$W$322,20,FALSE)</f>
        <v>$39</v>
      </c>
      <c t="str" s="45" r="Y11">
        <f>VLOOKUP(B11,'Razzball Projections'!$B$2:$W$322,21,FALSE)</f>
        <v>$40</v>
      </c>
      <c t="str" s="45" r="Z11">
        <f>VLOOKUP(B11,'Razzball Projections'!$B$2:$W$322,22,FALSE)</f>
        <v>$41</v>
      </c>
      <c s="2" r="AB11"/>
    </row>
    <row customHeight="1" r="12" ht="15.0">
      <c t="str" s="44" r="A12">
        <f>VLOOKUP(B12&amp;"*",'Razzball Rankings'!$B$5:$H$204,7,FALSE)</f>
        <v>10</v>
      </c>
      <c t="str" s="29" r="B12">
        <f>'Razzball Projections'!B17</f>
        <v>Demaryius Thomas</v>
      </c>
      <c t="str" s="4" r="C12">
        <f>VLOOKUP(B12,'Razzball Projections'!$B$2:$W$322,2,FALSE)</f>
        <v>WR</v>
      </c>
      <c t="str" s="4" r="D12">
        <f>VLOOKUP(B12,'Razzball Projections'!$B$2:$W$322,3,FALSE)</f>
        <v>DEN</v>
      </c>
      <c s="4" r="E12"/>
      <c t="str" s="33" r="F12">
        <f>VLOOKUP(B12,'Fantasy Pros ECR'!$B$6:$H$312,7,FALSE)</f>
        <v>9.2</v>
      </c>
      <c t="str" s="33" r="G12">
        <f>VLOOKUP(B12,'Fantasy Pros ADP'!$B$6:$M$253,12,FALSE)</f>
        <v>10.4</v>
      </c>
      <c t="str" s="4" r="H12">
        <f>VLOOKUP(B12,'Razzball Projections'!$B$2:$W$322,4,FALSE)</f>
        <v>0</v>
      </c>
      <c t="str" s="4" r="I12">
        <f>VLOOKUP(B12,'Razzball Projections'!$B$2:$W$322,5,FALSE)</f>
        <v>0</v>
      </c>
      <c t="str" s="4" r="J12">
        <f>VLOOKUP(B12,'Razzball Projections'!$B$2:$W$322,6,FALSE)</f>
        <v>0</v>
      </c>
      <c t="str" s="4" r="K12">
        <f>VLOOKUP(B12,'Razzball Projections'!$B$2:$W$322,7,FALSE)</f>
        <v>0</v>
      </c>
      <c t="str" s="4" r="L12">
        <f>VLOOKUP(B12,'Razzball Projections'!$B$2:$W$322,8,FALSE)</f>
        <v>0</v>
      </c>
      <c t="str" s="4" r="M12">
        <f>VLOOKUP(B12,'Razzball Projections'!$B$2:$W$322,9,FALSE)</f>
        <v>0</v>
      </c>
      <c t="str" s="4" r="N12">
        <f>VLOOKUP(B12,'Razzball Projections'!$B$2:$W$322,10,FALSE)</f>
        <v>0</v>
      </c>
      <c t="str" s="4" r="O12">
        <f>VLOOKUP(B12,'Razzball Projections'!$B$2:$W$322,11,FALSE)</f>
        <v>0</v>
      </c>
      <c t="str" s="4" r="P12">
        <f>VLOOKUP(B12,'Razzball Projections'!$B$2:$W$322,12,FALSE)</f>
        <v>0</v>
      </c>
      <c t="str" s="4" r="Q12">
        <f>VLOOKUP(B12,'Razzball Projections'!$B$2:$W$322,13,FALSE)</f>
        <v>1</v>
      </c>
      <c t="str" s="4" r="R12">
        <f>VLOOKUP(B12,'Razzball Projections'!$B$2:$W$322,14,FALSE)</f>
        <v>89</v>
      </c>
      <c t="str" s="4" r="S12">
        <f>VLOOKUP(B12,'Razzball Projections'!$B$2:$W$322,15,FALSE)</f>
        <v>1342</v>
      </c>
      <c t="str" s="4" r="T12">
        <f>VLOOKUP(B12,'Razzball Projections'!$B$2:$W$322,16,FALSE)</f>
        <v>12</v>
      </c>
      <c t="str" s="33" r="U12">
        <f>VLOOKUP(B12,'Razzball Projections'!$B$2:$W$322,17,FALSE)</f>
        <v>205.2</v>
      </c>
      <c t="str" s="33" r="V12">
        <f>VLOOKUP(B12,'Razzball Projections'!$B$2:$W$322,18,FALSE)</f>
        <v>249.7</v>
      </c>
      <c t="str" s="33" r="W12">
        <f>VLOOKUP(B12,'Razzball Projections'!$B$2:$W$322,19,FALSE)</f>
        <v>294.2</v>
      </c>
      <c t="str" s="45" r="X12">
        <f>VLOOKUP(B12,'Razzball Projections'!$B$2:$W$322,20,FALSE)</f>
        <v>$43</v>
      </c>
      <c t="str" s="45" r="Y12">
        <f>VLOOKUP(B12,'Razzball Projections'!$B$2:$W$322,21,FALSE)</f>
        <v>$45</v>
      </c>
      <c t="str" s="45" r="Z12">
        <f>VLOOKUP(B12,'Razzball Projections'!$B$2:$W$322,22,FALSE)</f>
        <v>$45</v>
      </c>
      <c s="2" r="AB12"/>
    </row>
    <row customHeight="1" r="13" ht="15.0">
      <c t="str" s="44" r="A13">
        <f>VLOOKUP(B13&amp;"*",'Razzball Rankings'!$B$5:$H$204,7,FALSE)</f>
        <v>11</v>
      </c>
      <c t="str" s="29" r="B13">
        <f>'Razzball Projections'!B42</f>
        <v>Zac Stacy</v>
      </c>
      <c t="str" s="4" r="C13">
        <f>VLOOKUP(B13,'Razzball Projections'!$B$2:$W$322,2,FALSE)</f>
        <v>RB</v>
      </c>
      <c t="str" s="4" r="D13">
        <f>VLOOKUP(B13,'Razzball Projections'!$B$2:$W$322,3,FALSE)</f>
        <v>STL</v>
      </c>
      <c s="4" r="E13"/>
      <c t="str" s="33" r="F13">
        <f>VLOOKUP(B13,'Fantasy Pros ECR'!$B$6:$H$312,7,FALSE)</f>
        <v>22.1</v>
      </c>
      <c t="str" s="33" r="G13">
        <f>VLOOKUP(B13,'Fantasy Pros ADP'!$B$6:$M$253,12,FALSE)</f>
        <v>26.4</v>
      </c>
      <c t="str" s="4" r="H13">
        <f>VLOOKUP(B13,'Razzball Projections'!$B$2:$W$322,4,FALSE)</f>
        <v>0</v>
      </c>
      <c t="str" s="4" r="I13">
        <f>VLOOKUP(B13,'Razzball Projections'!$B$2:$W$322,5,FALSE)</f>
        <v>0</v>
      </c>
      <c t="str" s="4" r="J13">
        <f>VLOOKUP(B13,'Razzball Projections'!$B$2:$W$322,6,FALSE)</f>
        <v>0</v>
      </c>
      <c t="str" s="4" r="K13">
        <f>VLOOKUP(B13,'Razzball Projections'!$B$2:$W$322,7,FALSE)</f>
        <v>0</v>
      </c>
      <c t="str" s="4" r="L13">
        <f>VLOOKUP(B13,'Razzball Projections'!$B$2:$W$322,8,FALSE)</f>
        <v>0</v>
      </c>
      <c t="str" s="4" r="M13">
        <f>VLOOKUP(B13,'Razzball Projections'!$B$2:$W$322,9,FALSE)</f>
        <v>0</v>
      </c>
      <c t="str" s="4" r="N13">
        <f>VLOOKUP(B13,'Razzball Projections'!$B$2:$W$322,10,FALSE)</f>
        <v>289</v>
      </c>
      <c t="str" s="4" r="O13">
        <f>VLOOKUP(B13,'Razzball Projections'!$B$2:$W$322,11,FALSE)</f>
        <v>1152</v>
      </c>
      <c t="str" s="4" r="P13">
        <f>VLOOKUP(B13,'Razzball Projections'!$B$2:$W$322,12,FALSE)</f>
        <v>11</v>
      </c>
      <c t="str" s="4" r="Q13">
        <f>VLOOKUP(B13,'Razzball Projections'!$B$2:$W$322,13,FALSE)</f>
        <v>2</v>
      </c>
      <c t="str" s="4" r="R13">
        <f>VLOOKUP(B13,'Razzball Projections'!$B$2:$W$322,14,FALSE)</f>
        <v>34</v>
      </c>
      <c t="str" s="4" r="S13">
        <f>VLOOKUP(B13,'Razzball Projections'!$B$2:$W$322,15,FALSE)</f>
        <v>203</v>
      </c>
      <c t="str" s="4" r="T13">
        <f>VLOOKUP(B13,'Razzball Projections'!$B$2:$W$322,16,FALSE)</f>
        <v>2</v>
      </c>
      <c t="str" s="33" r="U13">
        <f>VLOOKUP(B13,'Razzball Projections'!$B$2:$W$322,17,FALSE)</f>
        <v>209.5</v>
      </c>
      <c t="str" s="33" r="V13">
        <f>VLOOKUP(B13,'Razzball Projections'!$B$2:$W$322,18,FALSE)</f>
        <v>226.5</v>
      </c>
      <c t="str" s="33" r="W13">
        <f>VLOOKUP(B13,'Razzball Projections'!$B$2:$W$322,19,FALSE)</f>
        <v>243.5</v>
      </c>
      <c t="str" s="45" r="X13">
        <f>VLOOKUP(B13,'Razzball Projections'!$B$2:$W$322,20,FALSE)</f>
        <v>$29</v>
      </c>
      <c t="str" s="45" r="Y13">
        <f>VLOOKUP(B13,'Razzball Projections'!$B$2:$W$322,21,FALSE)</f>
        <v>$25</v>
      </c>
      <c t="str" s="45" r="Z13">
        <f>VLOOKUP(B13,'Razzball Projections'!$B$2:$W$322,22,FALSE)</f>
        <v>$22</v>
      </c>
      <c s="2" r="AB13"/>
    </row>
    <row customHeight="1" r="14" ht="15.0">
      <c t="str" s="44" r="A14">
        <f>VLOOKUP(B14&amp;"*",'Razzball Rankings'!$B$5:$H$204,7,FALSE)</f>
        <v>12</v>
      </c>
      <c t="str" s="29" r="B14">
        <f>'Razzball Projections'!B18</f>
        <v>Julio Jones</v>
      </c>
      <c t="str" s="4" r="C14">
        <f>VLOOKUP(B14,'Razzball Projections'!$B$2:$W$322,2,FALSE)</f>
        <v>WR</v>
      </c>
      <c t="str" s="4" r="D14">
        <f>VLOOKUP(B14,'Razzball Projections'!$B$2:$W$322,3,FALSE)</f>
        <v>ATL</v>
      </c>
      <c s="4" r="E14"/>
      <c t="str" s="33" r="F14">
        <f>VLOOKUP(B14,'Fantasy Pros ECR'!$B$6:$H$312,7,FALSE)</f>
        <v>15.3</v>
      </c>
      <c t="str" s="33" r="G14">
        <f>VLOOKUP(B14,'Fantasy Pros ADP'!$B$6:$M$253,12,FALSE)</f>
        <v>19.0</v>
      </c>
      <c t="str" s="4" r="H14">
        <f>VLOOKUP(B14,'Razzball Projections'!$B$2:$W$322,4,FALSE)</f>
        <v>0</v>
      </c>
      <c t="str" s="4" r="I14">
        <f>VLOOKUP(B14,'Razzball Projections'!$B$2:$W$322,5,FALSE)</f>
        <v>0</v>
      </c>
      <c t="str" s="4" r="J14">
        <f>VLOOKUP(B14,'Razzball Projections'!$B$2:$W$322,6,FALSE)</f>
        <v>0</v>
      </c>
      <c t="str" s="4" r="K14">
        <f>VLOOKUP(B14,'Razzball Projections'!$B$2:$W$322,7,FALSE)</f>
        <v>0</v>
      </c>
      <c t="str" s="4" r="L14">
        <f>VLOOKUP(B14,'Razzball Projections'!$B$2:$W$322,8,FALSE)</f>
        <v>0</v>
      </c>
      <c t="str" s="4" r="M14">
        <f>VLOOKUP(B14,'Razzball Projections'!$B$2:$W$322,9,FALSE)</f>
        <v>0</v>
      </c>
      <c t="str" s="4" r="N14">
        <f>VLOOKUP(B14,'Razzball Projections'!$B$2:$W$322,10,FALSE)</f>
        <v>2</v>
      </c>
      <c t="str" s="4" r="O14">
        <f>VLOOKUP(B14,'Razzball Projections'!$B$2:$W$322,11,FALSE)</f>
        <v>22</v>
      </c>
      <c t="str" s="4" r="P14">
        <f>VLOOKUP(B14,'Razzball Projections'!$B$2:$W$322,12,FALSE)</f>
        <v>0</v>
      </c>
      <c t="str" s="4" r="Q14">
        <f>VLOOKUP(B14,'Razzball Projections'!$B$2:$W$322,13,FALSE)</f>
        <v>1</v>
      </c>
      <c t="str" s="4" r="R14">
        <f>VLOOKUP(B14,'Razzball Projections'!$B$2:$W$322,14,FALSE)</f>
        <v>88</v>
      </c>
      <c t="str" s="4" r="S14">
        <f>VLOOKUP(B14,'Razzball Projections'!$B$2:$W$322,15,FALSE)</f>
        <v>1374</v>
      </c>
      <c t="str" s="4" r="T14">
        <f>VLOOKUP(B14,'Razzball Projections'!$B$2:$W$322,16,FALSE)</f>
        <v>10</v>
      </c>
      <c t="str" s="33" r="U14">
        <f>VLOOKUP(B14,'Razzball Projections'!$B$2:$W$322,17,FALSE)</f>
        <v>199.2</v>
      </c>
      <c t="str" s="33" r="V14">
        <f>VLOOKUP(B14,'Razzball Projections'!$B$2:$W$322,18,FALSE)</f>
        <v>243.2</v>
      </c>
      <c t="str" s="33" r="W14">
        <f>VLOOKUP(B14,'Razzball Projections'!$B$2:$W$322,19,FALSE)</f>
        <v>287.2</v>
      </c>
      <c t="str" s="45" r="X14">
        <f>VLOOKUP(B14,'Razzball Projections'!$B$2:$W$322,20,FALSE)</f>
        <v>$36</v>
      </c>
      <c t="str" s="45" r="Y14">
        <f>VLOOKUP(B14,'Razzball Projections'!$B$2:$W$322,21,FALSE)</f>
        <v>$38</v>
      </c>
      <c t="str" s="45" r="Z14">
        <f>VLOOKUP(B14,'Razzball Projections'!$B$2:$W$322,22,FALSE)</f>
        <v>$39</v>
      </c>
      <c s="2" r="AB14"/>
    </row>
    <row customHeight="1" r="15" ht="15.0">
      <c t="str" s="44" r="A15">
        <f>VLOOKUP(B15&amp;"*",'Razzball Rankings'!$B$5:$H$204,7,FALSE)</f>
        <v>13</v>
      </c>
      <c t="str" s="29" r="B15">
        <f>'Razzball Projections'!B44</f>
        <v>Doug Martin</v>
      </c>
      <c t="str" s="4" r="C15">
        <f>VLOOKUP(B15,'Razzball Projections'!$B$2:$W$322,2,FALSE)</f>
        <v>RB</v>
      </c>
      <c t="str" s="4" r="D15">
        <f>VLOOKUP(B15,'Razzball Projections'!$B$2:$W$322,3,FALSE)</f>
        <v>TB</v>
      </c>
      <c t="s" s="4" r="E15">
        <v>122</v>
      </c>
      <c t="str" s="33" r="F15">
        <f>VLOOKUP(B15,'Fantasy Pros ECR'!$B$6:$H$312,7,FALSE)</f>
        <v>24.2</v>
      </c>
      <c t="str" s="33" r="G15">
        <f>VLOOKUP(B15,'Fantasy Pros ADP'!$B$6:$M$253,12,FALSE)</f>
        <v>23.8</v>
      </c>
      <c t="str" s="4" r="H15">
        <f>VLOOKUP(B15,'Razzball Projections'!$B$2:$W$322,4,FALSE)</f>
        <v>0</v>
      </c>
      <c t="str" s="4" r="I15">
        <f>VLOOKUP(B15,'Razzball Projections'!$B$2:$W$322,5,FALSE)</f>
        <v>0</v>
      </c>
      <c t="str" s="4" r="J15">
        <f>VLOOKUP(B15,'Razzball Projections'!$B$2:$W$322,6,FALSE)</f>
        <v>0</v>
      </c>
      <c t="str" s="4" r="K15">
        <f>VLOOKUP(B15,'Razzball Projections'!$B$2:$W$322,7,FALSE)</f>
        <v>0</v>
      </c>
      <c t="str" s="4" r="L15">
        <f>VLOOKUP(B15,'Razzball Projections'!$B$2:$W$322,8,FALSE)</f>
        <v>0</v>
      </c>
      <c t="str" s="4" r="M15">
        <f>VLOOKUP(B15,'Razzball Projections'!$B$2:$W$322,9,FALSE)</f>
        <v>0</v>
      </c>
      <c t="str" s="4" r="N15">
        <f>VLOOKUP(B15,'Razzball Projections'!$B$2:$W$322,10,FALSE)</f>
        <v>258</v>
      </c>
      <c t="str" s="4" r="O15">
        <f>VLOOKUP(B15,'Razzball Projections'!$B$2:$W$322,11,FALSE)</f>
        <v>1197</v>
      </c>
      <c t="str" s="4" r="P15">
        <f>VLOOKUP(B15,'Razzball Projections'!$B$2:$W$322,12,FALSE)</f>
        <v>9</v>
      </c>
      <c t="str" s="4" r="Q15">
        <f>VLOOKUP(B15,'Razzball Projections'!$B$2:$W$322,13,FALSE)</f>
        <v>2</v>
      </c>
      <c t="str" s="4" r="R15">
        <f>VLOOKUP(B15,'Razzball Projections'!$B$2:$W$322,14,FALSE)</f>
        <v>36</v>
      </c>
      <c t="str" s="4" r="S15">
        <f>VLOOKUP(B15,'Razzball Projections'!$B$2:$W$322,15,FALSE)</f>
        <v>258</v>
      </c>
      <c t="str" s="4" r="T15">
        <f>VLOOKUP(B15,'Razzball Projections'!$B$2:$W$322,16,FALSE)</f>
        <v>2</v>
      </c>
      <c t="str" s="33" r="U15">
        <f>VLOOKUP(B15,'Razzball Projections'!$B$2:$W$322,17,FALSE)</f>
        <v>204.5</v>
      </c>
      <c t="str" s="33" r="V15">
        <f>VLOOKUP(B15,'Razzball Projections'!$B$2:$W$322,18,FALSE)</f>
        <v>222.5</v>
      </c>
      <c t="str" s="33" r="W15">
        <f>VLOOKUP(B15,'Razzball Projections'!$B$2:$W$322,19,FALSE)</f>
        <v>240.5</v>
      </c>
      <c t="str" s="45" r="X15">
        <f>VLOOKUP(B15,'Razzball Projections'!$B$2:$W$322,20,FALSE)</f>
        <v>$20</v>
      </c>
      <c t="str" s="45" r="Y15">
        <f>VLOOKUP(B15,'Razzball Projections'!$B$2:$W$322,21,FALSE)</f>
        <v>$26</v>
      </c>
      <c t="str" s="45" r="Z15">
        <f>VLOOKUP(B15,'Razzball Projections'!$B$2:$W$322,22,FALSE)</f>
        <v>$24</v>
      </c>
      <c s="2" r="AB15"/>
    </row>
    <row customHeight="1" r="16" ht="15.0">
      <c t="str" s="44" r="A16">
        <f>VLOOKUP(B16&amp;"*",'Razzball Rankings'!$B$5:$H$204,7,FALSE)</f>
        <v>14</v>
      </c>
      <c t="str" s="29" r="B16">
        <f>'Razzball Projections'!B20</f>
        <v>Dez Bryant</v>
      </c>
      <c t="str" s="4" r="C16">
        <f>VLOOKUP(B16,'Razzball Projections'!$B$2:$W$322,2,FALSE)</f>
        <v>WR</v>
      </c>
      <c t="str" s="4" r="D16">
        <f>VLOOKUP(B16,'Razzball Projections'!$B$2:$W$322,3,FALSE)</f>
        <v>DAL</v>
      </c>
      <c s="4" r="E16"/>
      <c t="str" s="33" r="F16">
        <f>VLOOKUP(B16,'Fantasy Pros ECR'!$B$6:$H$312,7,FALSE)</f>
        <v>10.4</v>
      </c>
      <c t="str" s="33" r="G16">
        <f>VLOOKUP(B16,'Fantasy Pros ADP'!$B$6:$M$253,12,FALSE)</f>
        <v>13.2</v>
      </c>
      <c t="str" s="4" r="H16">
        <f>VLOOKUP(B16,'Razzball Projections'!$B$2:$W$322,4,FALSE)</f>
        <v>0</v>
      </c>
      <c t="str" s="4" r="I16">
        <f>VLOOKUP(B16,'Razzball Projections'!$B$2:$W$322,5,FALSE)</f>
        <v>0</v>
      </c>
      <c t="str" s="4" r="J16">
        <f>VLOOKUP(B16,'Razzball Projections'!$B$2:$W$322,6,FALSE)</f>
        <v>0</v>
      </c>
      <c t="str" s="4" r="K16">
        <f>VLOOKUP(B16,'Razzball Projections'!$B$2:$W$322,7,FALSE)</f>
        <v>0</v>
      </c>
      <c t="str" s="4" r="L16">
        <f>VLOOKUP(B16,'Razzball Projections'!$B$2:$W$322,8,FALSE)</f>
        <v>0</v>
      </c>
      <c t="str" s="4" r="M16">
        <f>VLOOKUP(B16,'Razzball Projections'!$B$2:$W$322,9,FALSE)</f>
        <v>0</v>
      </c>
      <c t="str" s="4" r="N16">
        <f>VLOOKUP(B16,'Razzball Projections'!$B$2:$W$322,10,FALSE)</f>
        <v>2</v>
      </c>
      <c t="str" s="4" r="O16">
        <f>VLOOKUP(B16,'Razzball Projections'!$B$2:$W$322,11,FALSE)</f>
        <v>8</v>
      </c>
      <c t="str" s="4" r="P16">
        <f>VLOOKUP(B16,'Razzball Projections'!$B$2:$W$322,12,FALSE)</f>
        <v>0</v>
      </c>
      <c t="str" s="4" r="Q16">
        <f>VLOOKUP(B16,'Razzball Projections'!$B$2:$W$322,13,FALSE)</f>
        <v>1</v>
      </c>
      <c t="str" s="4" r="R16">
        <f>VLOOKUP(B16,'Razzball Projections'!$B$2:$W$322,14,FALSE)</f>
        <v>95</v>
      </c>
      <c t="str" s="4" r="S16">
        <f>VLOOKUP(B16,'Razzball Projections'!$B$2:$W$322,15,FALSE)</f>
        <v>1315</v>
      </c>
      <c t="str" s="4" r="T16">
        <f>VLOOKUP(B16,'Razzball Projections'!$B$2:$W$322,16,FALSE)</f>
        <v>10</v>
      </c>
      <c t="str" s="33" r="U16">
        <f>VLOOKUP(B16,'Razzball Projections'!$B$2:$W$322,17,FALSE)</f>
        <v>190.3</v>
      </c>
      <c t="str" s="33" r="V16">
        <f>VLOOKUP(B16,'Razzball Projections'!$B$2:$W$322,18,FALSE)</f>
        <v>237.8</v>
      </c>
      <c t="str" s="33" r="W16">
        <f>VLOOKUP(B16,'Razzball Projections'!$B$2:$W$322,19,FALSE)</f>
        <v>285.3</v>
      </c>
      <c t="str" s="45" r="X16">
        <f>VLOOKUP(B16,'Razzball Projections'!$B$2:$W$322,20,FALSE)</f>
        <v>$38</v>
      </c>
      <c t="str" s="45" r="Y16">
        <f>VLOOKUP(B16,'Razzball Projections'!$B$2:$W$322,21,FALSE)</f>
        <v>$40</v>
      </c>
      <c t="str" s="45" r="Z16">
        <f>VLOOKUP(B16,'Razzball Projections'!$B$2:$W$322,22,FALSE)</f>
        <v>$42</v>
      </c>
      <c s="2" r="AB16"/>
    </row>
    <row customHeight="1" r="17" ht="15.0">
      <c t="str" s="44" r="A17">
        <f>VLOOKUP(B17&amp;"*",'Razzball Rankings'!$B$5:$H$204,7,FALSE)</f>
        <v>16</v>
      </c>
      <c t="str" s="29" r="B17">
        <f>'Razzball Projections'!B57</f>
        <v>Marshawn Lynch</v>
      </c>
      <c t="str" s="4" r="C17">
        <f>VLOOKUP(B17,'Razzball Projections'!$B$2:$W$322,2,FALSE)</f>
        <v>RB</v>
      </c>
      <c t="str" s="4" r="D17">
        <f>VLOOKUP(B17,'Razzball Projections'!$B$2:$W$322,3,FALSE)</f>
        <v>SEA</v>
      </c>
      <c t="s" s="4" r="E17">
        <v>123</v>
      </c>
      <c t="str" s="33" r="F17">
        <f>VLOOKUP(B17,'Fantasy Pros ECR'!$B$6:$H$312,7,FALSE)</f>
        <v>11.9</v>
      </c>
      <c t="str" s="33" r="G17">
        <f>VLOOKUP(B17,'Fantasy Pros ADP'!$B$6:$M$253,12,FALSE)</f>
        <v>8.8</v>
      </c>
      <c t="str" s="4" r="H17">
        <f>VLOOKUP(B17,'Razzball Projections'!$B$2:$W$322,4,FALSE)</f>
        <v>0</v>
      </c>
      <c t="str" s="4" r="I17">
        <f>VLOOKUP(B17,'Razzball Projections'!$B$2:$W$322,5,FALSE)</f>
        <v>0</v>
      </c>
      <c t="str" s="4" r="J17">
        <f>VLOOKUP(B17,'Razzball Projections'!$B$2:$W$322,6,FALSE)</f>
        <v>0</v>
      </c>
      <c t="str" s="4" r="K17">
        <f>VLOOKUP(B17,'Razzball Projections'!$B$2:$W$322,7,FALSE)</f>
        <v>0</v>
      </c>
      <c t="str" s="4" r="L17">
        <f>VLOOKUP(B17,'Razzball Projections'!$B$2:$W$322,8,FALSE)</f>
        <v>0</v>
      </c>
      <c t="str" s="4" r="M17">
        <f>VLOOKUP(B17,'Razzball Projections'!$B$2:$W$322,9,FALSE)</f>
        <v>0</v>
      </c>
      <c t="str" s="4" r="N17">
        <f>VLOOKUP(B17,'Razzball Projections'!$B$2:$W$322,10,FALSE)</f>
        <v>275</v>
      </c>
      <c t="str" s="4" r="O17">
        <f>VLOOKUP(B17,'Razzball Projections'!$B$2:$W$322,11,FALSE)</f>
        <v>1197</v>
      </c>
      <c t="str" s="4" r="P17">
        <f>VLOOKUP(B17,'Razzball Projections'!$B$2:$W$322,12,FALSE)</f>
        <v>9</v>
      </c>
      <c t="str" s="4" r="Q17">
        <f>VLOOKUP(B17,'Razzball Projections'!$B$2:$W$322,13,FALSE)</f>
        <v>2</v>
      </c>
      <c t="str" s="4" r="R17">
        <f>VLOOKUP(B17,'Razzball Projections'!$B$2:$W$322,14,FALSE)</f>
        <v>25</v>
      </c>
      <c t="str" s="4" r="S17">
        <f>VLOOKUP(B17,'Razzball Projections'!$B$2:$W$322,15,FALSE)</f>
        <v>205</v>
      </c>
      <c t="str" s="4" r="T17">
        <f>VLOOKUP(B17,'Razzball Projections'!$B$2:$W$322,16,FALSE)</f>
        <v>1</v>
      </c>
      <c t="str" s="33" r="U17">
        <f>VLOOKUP(B17,'Razzball Projections'!$B$2:$W$322,17,FALSE)</f>
        <v>196.2</v>
      </c>
      <c t="str" s="33" r="V17">
        <f>VLOOKUP(B17,'Razzball Projections'!$B$2:$W$322,18,FALSE)</f>
        <v>208.7</v>
      </c>
      <c t="str" s="33" r="W17">
        <f>VLOOKUP(B17,'Razzball Projections'!$B$2:$W$322,19,FALSE)</f>
        <v>221.2</v>
      </c>
      <c t="str" s="45" r="X17">
        <f>VLOOKUP(B17,'Razzball Projections'!$B$2:$W$322,20,FALSE)</f>
        <v>$34</v>
      </c>
      <c t="str" s="45" r="Y17">
        <f>VLOOKUP(B17,'Razzball Projections'!$B$2:$W$322,21,FALSE)</f>
        <v>$28</v>
      </c>
      <c t="str" s="45" r="Z17">
        <f>VLOOKUP(B17,'Razzball Projections'!$B$2:$W$322,22,FALSE)</f>
        <v>$25</v>
      </c>
      <c s="2" r="AB17"/>
    </row>
    <row customHeight="1" r="18" ht="15.0">
      <c t="str" s="44" r="A18">
        <f>VLOOKUP(B18&amp;"*",'Razzball Rankings'!$B$5:$H$204,7,FALSE)</f>
        <v>17</v>
      </c>
      <c t="str" s="29" r="B18">
        <f>'Razzball Projections'!B22</f>
        <v>Brandon Marshall</v>
      </c>
      <c t="str" s="4" r="C18">
        <f>VLOOKUP(B18,'Razzball Projections'!$B$2:$W$322,2,FALSE)</f>
        <v>WR</v>
      </c>
      <c t="str" s="4" r="D18">
        <f>VLOOKUP(B18,'Razzball Projections'!$B$2:$W$322,3,FALSE)</f>
        <v>CHI</v>
      </c>
      <c s="4" r="E18"/>
      <c t="str" s="33" r="F18">
        <f>VLOOKUP(B18,'Fantasy Pros ECR'!$B$6:$H$312,7,FALSE)</f>
        <v>15.6</v>
      </c>
      <c t="str" s="33" r="G18">
        <f>VLOOKUP(B18,'Fantasy Pros ADP'!$B$6:$M$253,12,FALSE)</f>
        <v>17.0</v>
      </c>
      <c t="str" s="4" r="H18">
        <f>VLOOKUP(B18,'Razzball Projections'!$B$2:$W$322,4,FALSE)</f>
        <v>0</v>
      </c>
      <c t="str" s="4" r="I18">
        <f>VLOOKUP(B18,'Razzball Projections'!$B$2:$W$322,5,FALSE)</f>
        <v>0</v>
      </c>
      <c t="str" s="4" r="J18">
        <f>VLOOKUP(B18,'Razzball Projections'!$B$2:$W$322,6,FALSE)</f>
        <v>0</v>
      </c>
      <c t="str" s="4" r="K18">
        <f>VLOOKUP(B18,'Razzball Projections'!$B$2:$W$322,7,FALSE)</f>
        <v>0</v>
      </c>
      <c t="str" s="4" r="L18">
        <f>VLOOKUP(B18,'Razzball Projections'!$B$2:$W$322,8,FALSE)</f>
        <v>0</v>
      </c>
      <c t="str" s="4" r="M18">
        <f>VLOOKUP(B18,'Razzball Projections'!$B$2:$W$322,9,FALSE)</f>
        <v>0</v>
      </c>
      <c t="str" s="4" r="N18">
        <f>VLOOKUP(B18,'Razzball Projections'!$B$2:$W$322,10,FALSE)</f>
        <v>0</v>
      </c>
      <c t="str" s="4" r="O18">
        <f>VLOOKUP(B18,'Razzball Projections'!$B$2:$W$322,11,FALSE)</f>
        <v>0</v>
      </c>
      <c t="str" s="4" r="P18">
        <f>VLOOKUP(B18,'Razzball Projections'!$B$2:$W$322,12,FALSE)</f>
        <v>0</v>
      </c>
      <c t="str" s="4" r="Q18">
        <f>VLOOKUP(B18,'Razzball Projections'!$B$2:$W$322,13,FALSE)</f>
        <v>0</v>
      </c>
      <c t="str" s="4" r="R18">
        <f>VLOOKUP(B18,'Razzball Projections'!$B$2:$W$322,14,FALSE)</f>
        <v>96</v>
      </c>
      <c t="str" s="4" r="S18">
        <f>VLOOKUP(B18,'Razzball Projections'!$B$2:$W$322,15,FALSE)</f>
        <v>1255</v>
      </c>
      <c t="str" s="4" r="T18">
        <f>VLOOKUP(B18,'Razzball Projections'!$B$2:$W$322,16,FALSE)</f>
        <v>10</v>
      </c>
      <c t="str" s="33" r="U18">
        <f>VLOOKUP(B18,'Razzball Projections'!$B$2:$W$322,17,FALSE)</f>
        <v>185.5</v>
      </c>
      <c t="str" s="33" r="V18">
        <f>VLOOKUP(B18,'Razzball Projections'!$B$2:$W$322,18,FALSE)</f>
        <v>233.5</v>
      </c>
      <c t="str" s="33" r="W18">
        <f>VLOOKUP(B18,'Razzball Projections'!$B$2:$W$322,19,FALSE)</f>
        <v>281.5</v>
      </c>
      <c t="str" s="45" r="X18">
        <f>VLOOKUP(B18,'Razzball Projections'!$B$2:$W$322,20,FALSE)</f>
        <v>$35</v>
      </c>
      <c t="str" s="45" r="Y18">
        <f>VLOOKUP(B18,'Razzball Projections'!$B$2:$W$322,21,FALSE)</f>
        <v>$39</v>
      </c>
      <c t="str" s="45" r="Z18">
        <f>VLOOKUP(B18,'Razzball Projections'!$B$2:$W$322,22,FALSE)</f>
        <v>$41</v>
      </c>
      <c s="2" r="AB18"/>
    </row>
    <row customHeight="1" r="19" ht="15.0">
      <c t="str" s="44" r="A19">
        <f>VLOOKUP(B19&amp;"*",'Razzball Rankings'!$B$5:$H$204,7,FALSE)</f>
        <v>18</v>
      </c>
      <c t="str" s="29" r="B19">
        <f>'Razzball Projections'!B3</f>
        <v>Aaron Rodgers</v>
      </c>
      <c t="str" s="4" r="C19">
        <f>VLOOKUP(B19,'Razzball Projections'!$B$2:$W$322,2,FALSE)</f>
        <v>QB</v>
      </c>
      <c t="str" s="4" r="D19">
        <f>VLOOKUP(B19,'Razzball Projections'!$B$2:$W$322,3,FALSE)</f>
        <v>GB</v>
      </c>
      <c t="s" s="4" r="E19">
        <v>124</v>
      </c>
      <c t="str" s="33" r="F19">
        <f>VLOOKUP(B19,'Fantasy Pros ECR'!$B$6:$H$312,7,FALSE)</f>
        <v>26.6</v>
      </c>
      <c t="str" s="33" r="G19">
        <f>VLOOKUP(B19,'Fantasy Pros ADP'!$B$6:$M$253,12,FALSE)</f>
        <v>16.0</v>
      </c>
      <c t="str" s="4" r="H19">
        <f>VLOOKUP(B19,'Razzball Projections'!$B$2:$W$322,4,FALSE)</f>
        <v>571</v>
      </c>
      <c t="str" s="4" r="I19">
        <f>VLOOKUP(B19,'Razzball Projections'!$B$2:$W$322,5,FALSE)</f>
        <v>387</v>
      </c>
      <c t="str" s="4" r="J19">
        <f>VLOOKUP(B19,'Razzball Projections'!$B$2:$W$322,6,FALSE)</f>
        <v>67.8</v>
      </c>
      <c t="str" s="4" r="K19">
        <f>VLOOKUP(B19,'Razzball Projections'!$B$2:$W$322,7,FALSE)</f>
        <v>4532</v>
      </c>
      <c t="str" s="4" r="L19">
        <f>VLOOKUP(B19,'Razzball Projections'!$B$2:$W$322,8,FALSE)</f>
        <v>39</v>
      </c>
      <c t="str" s="4" r="M19">
        <f>VLOOKUP(B19,'Razzball Projections'!$B$2:$W$322,9,FALSE)</f>
        <v>13</v>
      </c>
      <c t="str" s="4" r="N19">
        <f>VLOOKUP(B19,'Razzball Projections'!$B$2:$W$322,10,FALSE)</f>
        <v>47</v>
      </c>
      <c t="str" s="4" r="O19">
        <f>VLOOKUP(B19,'Razzball Projections'!$B$2:$W$322,11,FALSE)</f>
        <v>211</v>
      </c>
      <c t="str" s="4" r="P19">
        <f>VLOOKUP(B19,'Razzball Projections'!$B$2:$W$322,12,FALSE)</f>
        <v>2</v>
      </c>
      <c t="str" s="4" r="Q19">
        <f>VLOOKUP(B19,'Razzball Projections'!$B$2:$W$322,13,FALSE)</f>
        <v>2</v>
      </c>
      <c t="str" s="4" r="R19">
        <f>VLOOKUP(B19,'Razzball Projections'!$B$2:$W$322,14,FALSE)</f>
        <v>0</v>
      </c>
      <c t="str" s="4" r="S19">
        <f>VLOOKUP(B19,'Razzball Projections'!$B$2:$W$322,15,FALSE)</f>
        <v>0</v>
      </c>
      <c t="str" s="4" r="T19">
        <f>VLOOKUP(B19,'Razzball Projections'!$B$2:$W$322,16,FALSE)</f>
        <v>0</v>
      </c>
      <c t="str" s="33" r="U19">
        <f>VLOOKUP(B19,'Razzball Projections'!$B$2:$W$322,17,FALSE)</f>
        <v>340.4</v>
      </c>
      <c t="str" s="33" r="V19">
        <f>VLOOKUP(B19,'Razzball Projections'!$B$2:$W$322,18,FALSE)</f>
        <v>340.4</v>
      </c>
      <c t="str" s="33" r="W19">
        <f>VLOOKUP(B19,'Razzball Projections'!$B$2:$W$322,19,FALSE)</f>
        <v>340.4</v>
      </c>
      <c t="str" s="45" r="X19">
        <f>VLOOKUP(B19,'Razzball Projections'!$B$2:$W$322,20,FALSE)</f>
        <v>$30</v>
      </c>
      <c t="str" s="45" r="Y19">
        <f>VLOOKUP(B19,'Razzball Projections'!$B$2:$W$322,21,FALSE)</f>
        <v>$27</v>
      </c>
      <c t="str" s="45" r="Z19">
        <f>VLOOKUP(B19,'Razzball Projections'!$B$2:$W$322,22,FALSE)</f>
        <v>$23</v>
      </c>
      <c s="2" r="AB19"/>
    </row>
    <row customHeight="1" r="20" ht="15.0">
      <c t="str" s="44" r="A20">
        <f>VLOOKUP(B20&amp;"*",'Razzball Rankings'!$B$5:$H$204,7,FALSE)</f>
        <v>19</v>
      </c>
      <c t="str" s="29" r="B20">
        <f>'Razzball Projections'!B28</f>
        <v>Alshon Jeffery</v>
      </c>
      <c t="str" s="4" r="C20">
        <f>VLOOKUP(B20,'Razzball Projections'!$B$2:$W$322,2,FALSE)</f>
        <v>WR</v>
      </c>
      <c t="str" s="4" r="D20">
        <f>VLOOKUP(B20,'Razzball Projections'!$B$2:$W$322,3,FALSE)</f>
        <v>CHI</v>
      </c>
      <c s="4" r="E20"/>
      <c t="str" s="33" r="F20">
        <f>VLOOKUP(B20,'Fantasy Pros ECR'!$B$6:$H$312,7,FALSE)</f>
        <v>23.4</v>
      </c>
      <c t="str" s="33" r="G20">
        <f>VLOOKUP(B20,'Fantasy Pros ADP'!$B$6:$M$253,12,FALSE)</f>
        <v>25.4</v>
      </c>
      <c t="str" s="4" r="H20">
        <f>VLOOKUP(B20,'Razzball Projections'!$B$2:$W$322,4,FALSE)</f>
        <v>0</v>
      </c>
      <c t="str" s="4" r="I20">
        <f>VLOOKUP(B20,'Razzball Projections'!$B$2:$W$322,5,FALSE)</f>
        <v>0</v>
      </c>
      <c t="str" s="4" r="J20">
        <f>VLOOKUP(B20,'Razzball Projections'!$B$2:$W$322,6,FALSE)</f>
        <v>0</v>
      </c>
      <c t="str" s="4" r="K20">
        <f>VLOOKUP(B20,'Razzball Projections'!$B$2:$W$322,7,FALSE)</f>
        <v>0</v>
      </c>
      <c t="str" s="4" r="L20">
        <f>VLOOKUP(B20,'Razzball Projections'!$B$2:$W$322,8,FALSE)</f>
        <v>0</v>
      </c>
      <c t="str" s="4" r="M20">
        <f>VLOOKUP(B20,'Razzball Projections'!$B$2:$W$322,9,FALSE)</f>
        <v>0</v>
      </c>
      <c t="str" s="4" r="N20">
        <f>VLOOKUP(B20,'Razzball Projections'!$B$2:$W$322,10,FALSE)</f>
        <v>11</v>
      </c>
      <c t="str" s="4" r="O20">
        <f>VLOOKUP(B20,'Razzball Projections'!$B$2:$W$322,11,FALSE)</f>
        <v>71</v>
      </c>
      <c t="str" s="4" r="P20">
        <f>VLOOKUP(B20,'Razzball Projections'!$B$2:$W$322,12,FALSE)</f>
        <v>1</v>
      </c>
      <c t="str" s="4" r="Q20">
        <f>VLOOKUP(B20,'Razzball Projections'!$B$2:$W$322,13,FALSE)</f>
        <v>1</v>
      </c>
      <c t="str" s="4" r="R20">
        <f>VLOOKUP(B20,'Razzball Projections'!$B$2:$W$322,14,FALSE)</f>
        <v>83</v>
      </c>
      <c t="str" s="4" r="S20">
        <f>VLOOKUP(B20,'Razzball Projections'!$B$2:$W$322,15,FALSE)</f>
        <v>1209</v>
      </c>
      <c t="str" s="4" r="T20">
        <f>VLOOKUP(B20,'Razzball Projections'!$B$2:$W$322,16,FALSE)</f>
        <v>9</v>
      </c>
      <c t="str" s="33" r="U20">
        <f>VLOOKUP(B20,'Razzball Projections'!$B$2:$W$322,17,FALSE)</f>
        <v>183.0</v>
      </c>
      <c t="str" s="33" r="V20">
        <f>VLOOKUP(B20,'Razzball Projections'!$B$2:$W$322,18,FALSE)</f>
        <v>224.5</v>
      </c>
      <c t="str" s="33" r="W20">
        <f>VLOOKUP(B20,'Razzball Projections'!$B$2:$W$322,19,FALSE)</f>
        <v>266.0</v>
      </c>
      <c t="str" s="45" r="X20">
        <f>VLOOKUP(B20,'Razzball Projections'!$B$2:$W$322,20,FALSE)</f>
        <v>$33</v>
      </c>
      <c t="str" s="45" r="Y20">
        <f>VLOOKUP(B20,'Razzball Projections'!$B$2:$W$322,21,FALSE)</f>
        <v>$34</v>
      </c>
      <c t="str" s="45" r="Z20">
        <f>VLOOKUP(B20,'Razzball Projections'!$B$2:$W$322,22,FALSE)</f>
        <v>$35</v>
      </c>
      <c s="2" r="AB20"/>
    </row>
    <row customHeight="1" r="21" ht="15.0">
      <c t="str" s="44" r="A21">
        <f>VLOOKUP(B21&amp;"*",'Razzball Rankings'!$B$5:$H$204,7,FALSE)</f>
        <v>20</v>
      </c>
      <c t="str" s="29" r="B21">
        <f>'Razzball Projections'!B69</f>
        <v>Alfred Morris</v>
      </c>
      <c t="str" s="4" r="C21">
        <f>VLOOKUP(B21,'Razzball Projections'!$B$2:$W$322,2,FALSE)</f>
        <v>RB</v>
      </c>
      <c t="str" s="4" r="D21">
        <f>VLOOKUP(B21,'Razzball Projections'!$B$2:$W$322,3,FALSE)</f>
        <v>WAS</v>
      </c>
      <c s="4" r="E21"/>
      <c t="str" s="33" r="F21">
        <f>VLOOKUP(B21,'Fantasy Pros ECR'!$B$6:$H$312,7,FALSE)</f>
        <v>21.6</v>
      </c>
      <c t="str" s="33" r="G21">
        <f>VLOOKUP(B21,'Fantasy Pros ADP'!$B$6:$M$253,12,FALSE)</f>
        <v>23.4</v>
      </c>
      <c t="str" s="4" r="H21">
        <f>VLOOKUP(B21,'Razzball Projections'!$B$2:$W$322,4,FALSE)</f>
        <v>0</v>
      </c>
      <c t="str" s="4" r="I21">
        <f>VLOOKUP(B21,'Razzball Projections'!$B$2:$W$322,5,FALSE)</f>
        <v>0</v>
      </c>
      <c t="str" s="4" r="J21">
        <f>VLOOKUP(B21,'Razzball Projections'!$B$2:$W$322,6,FALSE)</f>
        <v>0</v>
      </c>
      <c t="str" s="4" r="K21">
        <f>VLOOKUP(B21,'Razzball Projections'!$B$2:$W$322,7,FALSE)</f>
        <v>0</v>
      </c>
      <c t="str" s="4" r="L21">
        <f>VLOOKUP(B21,'Razzball Projections'!$B$2:$W$322,8,FALSE)</f>
        <v>0</v>
      </c>
      <c t="str" s="4" r="M21">
        <f>VLOOKUP(B21,'Razzball Projections'!$B$2:$W$322,9,FALSE)</f>
        <v>0</v>
      </c>
      <c t="str" s="4" r="N21">
        <f>VLOOKUP(B21,'Razzball Projections'!$B$2:$W$322,10,FALSE)</f>
        <v>261</v>
      </c>
      <c t="str" s="4" r="O21">
        <f>VLOOKUP(B21,'Razzball Projections'!$B$2:$W$322,11,FALSE)</f>
        <v>1128</v>
      </c>
      <c t="str" s="4" r="P21">
        <f>VLOOKUP(B21,'Razzball Projections'!$B$2:$W$322,12,FALSE)</f>
        <v>10</v>
      </c>
      <c t="str" s="4" r="Q21">
        <f>VLOOKUP(B21,'Razzball Projections'!$B$2:$W$322,13,FALSE)</f>
        <v>1</v>
      </c>
      <c t="str" s="4" r="R21">
        <f>VLOOKUP(B21,'Razzball Projections'!$B$2:$W$322,14,FALSE)</f>
        <v>21</v>
      </c>
      <c t="str" s="4" r="S21">
        <f>VLOOKUP(B21,'Razzball Projections'!$B$2:$W$322,15,FALSE)</f>
        <v>147</v>
      </c>
      <c t="str" s="4" r="T21">
        <f>VLOOKUP(B21,'Razzball Projections'!$B$2:$W$322,16,FALSE)</f>
        <v>1</v>
      </c>
      <c t="str" s="33" r="U21">
        <f>VLOOKUP(B21,'Razzball Projections'!$B$2:$W$322,17,FALSE)</f>
        <v>191.5</v>
      </c>
      <c t="str" s="33" r="V21">
        <f>VLOOKUP(B21,'Razzball Projections'!$B$2:$W$322,18,FALSE)</f>
        <v>202.0</v>
      </c>
      <c t="str" s="33" r="W21">
        <f>VLOOKUP(B21,'Razzball Projections'!$B$2:$W$322,19,FALSE)</f>
        <v>212.5</v>
      </c>
      <c t="str" s="45" r="X21">
        <f>VLOOKUP(B21,'Razzball Projections'!$B$2:$W$322,20,FALSE)</f>
        <v>$29</v>
      </c>
      <c t="str" s="45" r="Y21">
        <f>VLOOKUP(B21,'Razzball Projections'!$B$2:$W$322,21,FALSE)</f>
        <v>$22</v>
      </c>
      <c t="str" s="45" r="Z21">
        <f>VLOOKUP(B21,'Razzball Projections'!$B$2:$W$322,22,FALSE)</f>
        <v>$17</v>
      </c>
      <c s="2" r="AB21"/>
    </row>
    <row customHeight="1" r="22" ht="15.0">
      <c t="str" s="44" r="A22">
        <f>VLOOKUP(B22&amp;"*",'Razzball Rankings'!$B$5:$H$204,7,FALSE)</f>
        <v>21</v>
      </c>
      <c t="str" s="29" r="B22">
        <f>'Razzball Projections'!B26</f>
        <v>Antonio Brown</v>
      </c>
      <c t="str" s="4" r="C22">
        <f>VLOOKUP(B22,'Razzball Projections'!$B$2:$W$322,2,FALSE)</f>
        <v>WR</v>
      </c>
      <c t="str" s="4" r="D22">
        <f>VLOOKUP(B22,'Razzball Projections'!$B$2:$W$322,3,FALSE)</f>
        <v>PIT</v>
      </c>
      <c s="4" r="E22"/>
      <c t="str" s="33" r="F22">
        <f>VLOOKUP(B22,'Fantasy Pros ECR'!$B$6:$H$312,7,FALSE)</f>
        <v>24.5</v>
      </c>
      <c t="str" s="33" r="G22">
        <f>VLOOKUP(B22,'Fantasy Pros ADP'!$B$6:$M$253,12,FALSE)</f>
        <v>25.4</v>
      </c>
      <c t="str" s="4" r="H22">
        <f>VLOOKUP(B22,'Razzball Projections'!$B$2:$W$322,4,FALSE)</f>
        <v>0</v>
      </c>
      <c t="str" s="4" r="I22">
        <f>VLOOKUP(B22,'Razzball Projections'!$B$2:$W$322,5,FALSE)</f>
        <v>0</v>
      </c>
      <c t="str" s="4" r="J22">
        <f>VLOOKUP(B22,'Razzball Projections'!$B$2:$W$322,6,FALSE)</f>
        <v>0</v>
      </c>
      <c t="str" s="4" r="K22">
        <f>VLOOKUP(B22,'Razzball Projections'!$B$2:$W$322,7,FALSE)</f>
        <v>0</v>
      </c>
      <c t="str" s="4" r="L22">
        <f>VLOOKUP(B22,'Razzball Projections'!$B$2:$W$322,8,FALSE)</f>
        <v>0</v>
      </c>
      <c t="str" s="4" r="M22">
        <f>VLOOKUP(B22,'Razzball Projections'!$B$2:$W$322,9,FALSE)</f>
        <v>0</v>
      </c>
      <c t="str" s="4" r="N22">
        <f>VLOOKUP(B22,'Razzball Projections'!$B$2:$W$322,10,FALSE)</f>
        <v>6</v>
      </c>
      <c t="str" s="4" r="O22">
        <f>VLOOKUP(B22,'Razzball Projections'!$B$2:$W$322,11,FALSE)</f>
        <v>39</v>
      </c>
      <c t="str" s="4" r="P22">
        <f>VLOOKUP(B22,'Razzball Projections'!$B$2:$W$322,12,FALSE)</f>
        <v>0</v>
      </c>
      <c t="str" s="4" r="Q22">
        <f>VLOOKUP(B22,'Razzball Projections'!$B$2:$W$322,13,FALSE)</f>
        <v>1</v>
      </c>
      <c t="str" s="4" r="R22">
        <f>VLOOKUP(B22,'Razzball Projections'!$B$2:$W$322,14,FALSE)</f>
        <v>96</v>
      </c>
      <c t="str" s="4" r="S22">
        <f>VLOOKUP(B22,'Razzball Projections'!$B$2:$W$322,15,FALSE)</f>
        <v>1311</v>
      </c>
      <c t="str" s="4" r="T22">
        <f>VLOOKUP(B22,'Razzball Projections'!$B$2:$W$322,16,FALSE)</f>
        <v>8</v>
      </c>
      <c t="str" s="33" r="U22">
        <f>VLOOKUP(B22,'Razzball Projections'!$B$2:$W$322,17,FALSE)</f>
        <v>179.0</v>
      </c>
      <c t="str" s="33" r="V22">
        <f>VLOOKUP(B22,'Razzball Projections'!$B$2:$W$322,18,FALSE)</f>
        <v>227.0</v>
      </c>
      <c t="str" s="33" r="W22">
        <f>VLOOKUP(B22,'Razzball Projections'!$B$2:$W$322,19,FALSE)</f>
        <v>275.0</v>
      </c>
      <c t="str" s="45" r="X22">
        <f>VLOOKUP(B22,'Razzball Projections'!$B$2:$W$322,20,FALSE)</f>
        <v>$33</v>
      </c>
      <c t="str" s="45" r="Y22">
        <f>VLOOKUP(B22,'Razzball Projections'!$B$2:$W$322,21,FALSE)</f>
        <v>$37</v>
      </c>
      <c t="str" s="45" r="Z22">
        <f>VLOOKUP(B22,'Razzball Projections'!$B$2:$W$322,22,FALSE)</f>
        <v>$41</v>
      </c>
      <c s="2" r="AB22"/>
    </row>
    <row customHeight="1" r="23" ht="15.0">
      <c t="str" s="44" r="A23">
        <f>VLOOKUP(B23&amp;"*",'Razzball Rankings'!$B$5:$H$204,7,FALSE)</f>
        <v>22</v>
      </c>
      <c t="str" s="29" r="B23">
        <f>'Razzball Projections'!B4</f>
        <v>Drew Brees</v>
      </c>
      <c t="str" s="4" r="C23">
        <f>VLOOKUP(B23,'Razzball Projections'!$B$2:$W$322,2,FALSE)</f>
        <v>QB</v>
      </c>
      <c t="str" s="4" r="D23">
        <f>VLOOKUP(B23,'Razzball Projections'!$B$2:$W$322,3,FALSE)</f>
        <v>NO</v>
      </c>
      <c t="s" s="4" r="E23">
        <v>125</v>
      </c>
      <c t="str" s="33" r="F23">
        <f>VLOOKUP(B23,'Fantasy Pros ECR'!$B$6:$H$312,7,FALSE)</f>
        <v>26.9</v>
      </c>
      <c t="str" s="33" r="G23">
        <f>VLOOKUP(B23,'Fantasy Pros ADP'!$B$6:$M$253,12,FALSE)</f>
        <v>14.6</v>
      </c>
      <c t="str" s="4" r="H23">
        <f>VLOOKUP(B23,'Razzball Projections'!$B$2:$W$322,4,FALSE)</f>
        <v>633</v>
      </c>
      <c t="str" s="4" r="I23">
        <f>VLOOKUP(B23,'Razzball Projections'!$B$2:$W$322,5,FALSE)</f>
        <v>411</v>
      </c>
      <c t="str" s="4" r="J23">
        <f>VLOOKUP(B23,'Razzball Projections'!$B$2:$W$322,6,FALSE)</f>
        <v>64.9</v>
      </c>
      <c t="str" s="4" r="K23">
        <f>VLOOKUP(B23,'Razzball Projections'!$B$2:$W$322,7,FALSE)</f>
        <v>5161</v>
      </c>
      <c t="str" s="4" r="L23">
        <f>VLOOKUP(B23,'Razzball Projections'!$B$2:$W$322,8,FALSE)</f>
        <v>43</v>
      </c>
      <c t="str" s="4" r="M23">
        <f>VLOOKUP(B23,'Razzball Projections'!$B$2:$W$322,9,FALSE)</f>
        <v>22</v>
      </c>
      <c t="str" s="4" r="N23">
        <f>VLOOKUP(B23,'Razzball Projections'!$B$2:$W$322,10,FALSE)</f>
        <v>32</v>
      </c>
      <c t="str" s="4" r="O23">
        <f>VLOOKUP(B23,'Razzball Projections'!$B$2:$W$322,11,FALSE)</f>
        <v>42</v>
      </c>
      <c t="str" s="4" r="P23">
        <f>VLOOKUP(B23,'Razzball Projections'!$B$2:$W$322,12,FALSE)</f>
        <v>1</v>
      </c>
      <c t="str" s="4" r="Q23">
        <f>VLOOKUP(B23,'Razzball Projections'!$B$2:$W$322,13,FALSE)</f>
        <v>3</v>
      </c>
      <c t="str" s="4" r="R23">
        <f>VLOOKUP(B23,'Razzball Projections'!$B$2:$W$322,14,FALSE)</f>
        <v>0</v>
      </c>
      <c t="str" s="4" r="S23">
        <f>VLOOKUP(B23,'Razzball Projections'!$B$2:$W$322,15,FALSE)</f>
        <v>0</v>
      </c>
      <c t="str" s="4" r="T23">
        <f>VLOOKUP(B23,'Razzball Projections'!$B$2:$W$322,16,FALSE)</f>
        <v>0</v>
      </c>
      <c t="str" s="33" r="U23">
        <f>VLOOKUP(B23,'Razzball Projections'!$B$2:$W$322,17,FALSE)</f>
        <v>335.6</v>
      </c>
      <c t="str" s="33" r="V23">
        <f>VLOOKUP(B23,'Razzball Projections'!$B$2:$W$322,18,FALSE)</f>
        <v>335.6</v>
      </c>
      <c t="str" s="33" r="W23">
        <f>VLOOKUP(B23,'Razzball Projections'!$B$2:$W$322,19,FALSE)</f>
        <v>335.6</v>
      </c>
      <c t="str" s="45" r="X23">
        <f>VLOOKUP(B23,'Razzball Projections'!$B$2:$W$322,20,FALSE)</f>
        <v>$29</v>
      </c>
      <c t="str" s="45" r="Y23">
        <f>VLOOKUP(B23,'Razzball Projections'!$B$2:$W$322,21,FALSE)</f>
        <v>$25</v>
      </c>
      <c t="str" s="45" r="Z23">
        <f>VLOOKUP(B23,'Razzball Projections'!$B$2:$W$322,22,FALSE)</f>
        <v>$22</v>
      </c>
      <c s="2" r="AB23"/>
    </row>
    <row customHeight="1" r="24" ht="15.0">
      <c t="str" s="44" r="A24">
        <f>VLOOKUP(B24&amp;"*",'Razzball Rankings'!$B$5:$H$204,7,FALSE)</f>
        <v>23</v>
      </c>
      <c t="str" s="29" r="B24">
        <f>'Razzball Projections'!B51</f>
        <v>C.J. Spiller</v>
      </c>
      <c t="str" s="4" r="C24">
        <f>VLOOKUP(B24,'Razzball Projections'!$B$2:$W$322,2,FALSE)</f>
        <v>RB</v>
      </c>
      <c t="str" s="4" r="D24">
        <f>VLOOKUP(B24,'Razzball Projections'!$B$2:$W$322,3,FALSE)</f>
        <v>BUF</v>
      </c>
      <c s="4" r="E24"/>
      <c t="str" s="33" r="F24">
        <f>VLOOKUP(B24,'Fantasy Pros ECR'!$B$6:$H$312,7,FALSE)</f>
        <v>37.9</v>
      </c>
      <c t="str" s="33" r="G24">
        <f>VLOOKUP(B24,'Fantasy Pros ADP'!$B$6:$M$253,12,FALSE)</f>
        <v>37.4</v>
      </c>
      <c t="str" s="4" r="H24">
        <f>VLOOKUP(B24,'Razzball Projections'!$B$2:$W$322,4,FALSE)</f>
        <v>0</v>
      </c>
      <c t="str" s="4" r="I24">
        <f>VLOOKUP(B24,'Razzball Projections'!$B$2:$W$322,5,FALSE)</f>
        <v>0</v>
      </c>
      <c t="str" s="4" r="J24">
        <f>VLOOKUP(B24,'Razzball Projections'!$B$2:$W$322,6,FALSE)</f>
        <v>0</v>
      </c>
      <c t="str" s="4" r="K24">
        <f>VLOOKUP(B24,'Razzball Projections'!$B$2:$W$322,7,FALSE)</f>
        <v>0</v>
      </c>
      <c t="str" s="4" r="L24">
        <f>VLOOKUP(B24,'Razzball Projections'!$B$2:$W$322,8,FALSE)</f>
        <v>0</v>
      </c>
      <c t="str" s="4" r="M24">
        <f>VLOOKUP(B24,'Razzball Projections'!$B$2:$W$322,9,FALSE)</f>
        <v>0</v>
      </c>
      <c t="str" s="4" r="N24">
        <f>VLOOKUP(B24,'Razzball Projections'!$B$2:$W$322,10,FALSE)</f>
        <v>197</v>
      </c>
      <c t="str" s="4" r="O24">
        <f>VLOOKUP(B24,'Razzball Projections'!$B$2:$W$322,11,FALSE)</f>
        <v>1075</v>
      </c>
      <c t="str" s="4" r="P24">
        <f>VLOOKUP(B24,'Razzball Projections'!$B$2:$W$322,12,FALSE)</f>
        <v>7</v>
      </c>
      <c t="str" s="4" r="Q24">
        <f>VLOOKUP(B24,'Razzball Projections'!$B$2:$W$322,13,FALSE)</f>
        <v>3</v>
      </c>
      <c t="str" s="4" r="R24">
        <f>VLOOKUP(B24,'Razzball Projections'!$B$2:$W$322,14,FALSE)</f>
        <v>41</v>
      </c>
      <c t="str" s="4" r="S24">
        <f>VLOOKUP(B24,'Razzball Projections'!$B$2:$W$322,15,FALSE)</f>
        <v>311</v>
      </c>
      <c t="str" s="4" r="T24">
        <f>VLOOKUP(B24,'Razzball Projections'!$B$2:$W$322,16,FALSE)</f>
        <v>2</v>
      </c>
      <c t="str" s="33" r="U24">
        <f>VLOOKUP(B24,'Razzball Projections'!$B$2:$W$322,17,FALSE)</f>
        <v>187.6</v>
      </c>
      <c t="str" s="33" r="V24">
        <f>VLOOKUP(B24,'Razzball Projections'!$B$2:$W$322,18,FALSE)</f>
        <v>208.1</v>
      </c>
      <c t="str" s="33" r="W24">
        <f>VLOOKUP(B24,'Razzball Projections'!$B$2:$W$322,19,FALSE)</f>
        <v>228.6</v>
      </c>
      <c t="str" s="45" r="X24">
        <f>VLOOKUP(B24,'Razzball Projections'!$B$2:$W$322,20,FALSE)</f>
        <v>$24</v>
      </c>
      <c t="str" s="45" r="Y24">
        <f>VLOOKUP(B24,'Razzball Projections'!$B$2:$W$322,21,FALSE)</f>
        <v>$21</v>
      </c>
      <c t="str" s="45" r="Z24">
        <f>VLOOKUP(B24,'Razzball Projections'!$B$2:$W$322,22,FALSE)</f>
        <v>$20</v>
      </c>
      <c s="2" r="AB24"/>
    </row>
    <row customHeight="1" r="25" ht="15.0">
      <c t="str" s="44" r="A25">
        <f>VLOOKUP(B25&amp;"*",'Razzball Rankings'!$B$5:$H$204,7,FALSE)</f>
        <v>24</v>
      </c>
      <c t="str" s="29" r="B25">
        <f>'Razzball Projections'!B45</f>
        <v>Andre Ellington</v>
      </c>
      <c t="str" s="4" r="C25">
        <f>VLOOKUP(B25,'Razzball Projections'!$B$2:$W$322,2,FALSE)</f>
        <v>RB</v>
      </c>
      <c t="str" s="4" r="D25">
        <f>VLOOKUP(B25,'Razzball Projections'!$B$2:$W$322,3,FALSE)</f>
        <v>ARI</v>
      </c>
      <c s="4" r="E25"/>
      <c t="str" s="33" r="F25">
        <f>VLOOKUP(B25,'Fantasy Pros ECR'!$B$6:$H$312,7,FALSE)</f>
        <v>26.2</v>
      </c>
      <c t="str" s="33" r="G25">
        <f>VLOOKUP(B25,'Fantasy Pros ADP'!$B$6:$M$253,12,FALSE)</f>
        <v>32.8</v>
      </c>
      <c t="str" s="4" r="H25">
        <f>VLOOKUP(B25,'Razzball Projections'!$B$2:$W$322,4,FALSE)</f>
        <v>0</v>
      </c>
      <c t="str" s="4" r="I25">
        <f>VLOOKUP(B25,'Razzball Projections'!$B$2:$W$322,5,FALSE)</f>
        <v>0</v>
      </c>
      <c t="str" s="4" r="J25">
        <f>VLOOKUP(B25,'Razzball Projections'!$B$2:$W$322,6,FALSE)</f>
        <v>0</v>
      </c>
      <c t="str" s="4" r="K25">
        <f>VLOOKUP(B25,'Razzball Projections'!$B$2:$W$322,7,FALSE)</f>
        <v>0</v>
      </c>
      <c t="str" s="4" r="L25">
        <f>VLOOKUP(B25,'Razzball Projections'!$B$2:$W$322,8,FALSE)</f>
        <v>0</v>
      </c>
      <c t="str" s="4" r="M25">
        <f>VLOOKUP(B25,'Razzball Projections'!$B$2:$W$322,9,FALSE)</f>
        <v>0</v>
      </c>
      <c t="str" s="4" r="N25">
        <f>VLOOKUP(B25,'Razzball Projections'!$B$2:$W$322,10,FALSE)</f>
        <v>198</v>
      </c>
      <c t="str" s="4" r="O25">
        <f>VLOOKUP(B25,'Razzball Projections'!$B$2:$W$322,11,FALSE)</f>
        <v>981</v>
      </c>
      <c t="str" s="4" r="P25">
        <f>VLOOKUP(B25,'Razzball Projections'!$B$2:$W$322,12,FALSE)</f>
        <v>5</v>
      </c>
      <c t="str" s="4" r="Q25">
        <f>VLOOKUP(B25,'Razzball Projections'!$B$2:$W$322,13,FALSE)</f>
        <v>2</v>
      </c>
      <c t="str" s="4" r="R25">
        <f>VLOOKUP(B25,'Razzball Projections'!$B$2:$W$322,14,FALSE)</f>
        <v>55</v>
      </c>
      <c t="str" s="4" r="S25">
        <f>VLOOKUP(B25,'Razzball Projections'!$B$2:$W$322,15,FALSE)</f>
        <v>461</v>
      </c>
      <c t="str" s="4" r="T25">
        <f>VLOOKUP(B25,'Razzball Projections'!$B$2:$W$322,16,FALSE)</f>
        <v>2</v>
      </c>
      <c t="str" s="33" r="U25">
        <f>VLOOKUP(B25,'Razzball Projections'!$B$2:$W$322,17,FALSE)</f>
        <v>184.4</v>
      </c>
      <c t="str" s="33" r="V25">
        <f>VLOOKUP(B25,'Razzball Projections'!$B$2:$W$322,18,FALSE)</f>
        <v>211.9</v>
      </c>
      <c t="str" s="33" r="W25">
        <f>VLOOKUP(B25,'Razzball Projections'!$B$2:$W$322,19,FALSE)</f>
        <v>239.4</v>
      </c>
      <c t="str" s="45" r="X25">
        <f>VLOOKUP(B25,'Razzball Projections'!$B$2:$W$322,20,FALSE)</f>
        <v>$26</v>
      </c>
      <c t="str" s="45" r="Y25">
        <f>VLOOKUP(B25,'Razzball Projections'!$B$2:$W$322,21,FALSE)</f>
        <v>$26</v>
      </c>
      <c t="str" s="45" r="Z25">
        <f>VLOOKUP(B25,'Razzball Projections'!$B$2:$W$322,22,FALSE)</f>
        <v>$27</v>
      </c>
      <c s="2" r="AB25"/>
    </row>
    <row customHeight="1" r="26" ht="15.0">
      <c t="str" s="44" r="A26">
        <f>VLOOKUP(B26&amp;"*",'Razzball Rankings'!$B$5:$H$204,7,FALSE)</f>
        <v>25</v>
      </c>
      <c t="str" s="29" r="B26">
        <f>'Razzball Projections'!B37</f>
        <v>Jordy Nelson</v>
      </c>
      <c t="str" s="4" r="C26">
        <f>VLOOKUP(B26,'Razzball Projections'!$B$2:$W$322,2,FALSE)</f>
        <v>WR</v>
      </c>
      <c t="str" s="4" r="D26">
        <f>VLOOKUP(B26,'Razzball Projections'!$B$2:$W$322,3,FALSE)</f>
        <v>GB</v>
      </c>
      <c s="4" r="E26"/>
      <c t="str" s="33" r="F26">
        <f>VLOOKUP(B26,'Fantasy Pros ECR'!$B$6:$H$312,7,FALSE)</f>
        <v>20.5</v>
      </c>
      <c t="str" s="33" r="G26">
        <f>VLOOKUP(B26,'Fantasy Pros ADP'!$B$6:$M$253,12,FALSE)</f>
        <v>23.2</v>
      </c>
      <c t="str" s="4" r="H26">
        <f>VLOOKUP(B26,'Razzball Projections'!$B$2:$W$322,4,FALSE)</f>
        <v>0</v>
      </c>
      <c t="str" s="4" r="I26">
        <f>VLOOKUP(B26,'Razzball Projections'!$B$2:$W$322,5,FALSE)</f>
        <v>0</v>
      </c>
      <c t="str" s="4" r="J26">
        <f>VLOOKUP(B26,'Razzball Projections'!$B$2:$W$322,6,FALSE)</f>
        <v>0</v>
      </c>
      <c t="str" s="4" r="K26">
        <f>VLOOKUP(B26,'Razzball Projections'!$B$2:$W$322,7,FALSE)</f>
        <v>0</v>
      </c>
      <c t="str" s="4" r="L26">
        <f>VLOOKUP(B26,'Razzball Projections'!$B$2:$W$322,8,FALSE)</f>
        <v>0</v>
      </c>
      <c t="str" s="4" r="M26">
        <f>VLOOKUP(B26,'Razzball Projections'!$B$2:$W$322,9,FALSE)</f>
        <v>0</v>
      </c>
      <c t="str" s="4" r="N26">
        <f>VLOOKUP(B26,'Razzball Projections'!$B$2:$W$322,10,FALSE)</f>
        <v>0</v>
      </c>
      <c t="str" s="4" r="O26">
        <f>VLOOKUP(B26,'Razzball Projections'!$B$2:$W$322,11,FALSE)</f>
        <v>0</v>
      </c>
      <c t="str" s="4" r="P26">
        <f>VLOOKUP(B26,'Razzball Projections'!$B$2:$W$322,12,FALSE)</f>
        <v>0</v>
      </c>
      <c t="str" s="4" r="Q26">
        <f>VLOOKUP(B26,'Razzball Projections'!$B$2:$W$322,13,FALSE)</f>
        <v>1</v>
      </c>
      <c t="str" s="4" r="R26">
        <f>VLOOKUP(B26,'Razzball Projections'!$B$2:$W$322,14,FALSE)</f>
        <v>79</v>
      </c>
      <c t="str" s="4" r="S26">
        <f>VLOOKUP(B26,'Razzball Projections'!$B$2:$W$322,15,FALSE)</f>
        <v>1201</v>
      </c>
      <c t="str" s="4" r="T26">
        <f>VLOOKUP(B26,'Razzball Projections'!$B$2:$W$322,16,FALSE)</f>
        <v>9</v>
      </c>
      <c t="str" s="33" r="U26">
        <f>VLOOKUP(B26,'Razzball Projections'!$B$2:$W$322,17,FALSE)</f>
        <v>173.1</v>
      </c>
      <c t="str" s="33" r="V26">
        <f>VLOOKUP(B26,'Razzball Projections'!$B$2:$W$322,18,FALSE)</f>
        <v>212.6</v>
      </c>
      <c t="str" s="33" r="W26">
        <f>VLOOKUP(B26,'Razzball Projections'!$B$2:$W$322,19,FALSE)</f>
        <v>252.1</v>
      </c>
      <c t="str" s="45" r="X26">
        <f>VLOOKUP(B26,'Razzball Projections'!$B$2:$W$322,20,FALSE)</f>
        <v>$33</v>
      </c>
      <c t="str" s="45" r="Y26">
        <f>VLOOKUP(B26,'Razzball Projections'!$B$2:$W$322,21,FALSE)</f>
        <v>$34</v>
      </c>
      <c t="str" s="45" r="Z26">
        <f>VLOOKUP(B26,'Razzball Projections'!$B$2:$W$322,22,FALSE)</f>
        <v>$34</v>
      </c>
      <c s="2" r="AB26"/>
    </row>
    <row customHeight="1" r="27" ht="15.0">
      <c t="str" s="44" r="A27">
        <f>VLOOKUP(B27&amp;"*",'Razzball Rankings'!$B$5:$H$204,7,FALSE)</f>
        <v>26</v>
      </c>
      <c t="str" s="29" r="B27">
        <f>'Razzball Projections'!B32</f>
        <v>Randall Cobb</v>
      </c>
      <c t="str" s="4" r="C27">
        <f>VLOOKUP(B27,'Razzball Projections'!$B$2:$W$322,2,FALSE)</f>
        <v>WR</v>
      </c>
      <c t="str" s="4" r="D27">
        <f>VLOOKUP(B27,'Razzball Projections'!$B$2:$W$322,3,FALSE)</f>
        <v>GB</v>
      </c>
      <c s="4" r="E27"/>
      <c t="str" s="33" r="F27">
        <f>VLOOKUP(B27,'Fantasy Pros ECR'!$B$6:$H$312,7,FALSE)</f>
        <v>29.1</v>
      </c>
      <c t="str" s="33" r="G27">
        <f>VLOOKUP(B27,'Fantasy Pros ADP'!$B$6:$M$253,12,FALSE)</f>
        <v>30.0</v>
      </c>
      <c t="str" s="4" r="H27">
        <f>VLOOKUP(B27,'Razzball Projections'!$B$2:$W$322,4,FALSE)</f>
        <v>0</v>
      </c>
      <c t="str" s="4" r="I27">
        <f>VLOOKUP(B27,'Razzball Projections'!$B$2:$W$322,5,FALSE)</f>
        <v>0</v>
      </c>
      <c t="str" s="4" r="J27">
        <f>VLOOKUP(B27,'Razzball Projections'!$B$2:$W$322,6,FALSE)</f>
        <v>0</v>
      </c>
      <c t="str" s="4" r="K27">
        <f>VLOOKUP(B27,'Razzball Projections'!$B$2:$W$322,7,FALSE)</f>
        <v>0</v>
      </c>
      <c t="str" s="4" r="L27">
        <f>VLOOKUP(B27,'Razzball Projections'!$B$2:$W$322,8,FALSE)</f>
        <v>0</v>
      </c>
      <c t="str" s="4" r="M27">
        <f>VLOOKUP(B27,'Razzball Projections'!$B$2:$W$322,9,FALSE)</f>
        <v>0</v>
      </c>
      <c t="str" s="4" r="N27">
        <f>VLOOKUP(B27,'Razzball Projections'!$B$2:$W$322,10,FALSE)</f>
        <v>7</v>
      </c>
      <c t="str" s="4" r="O27">
        <f>VLOOKUP(B27,'Razzball Projections'!$B$2:$W$322,11,FALSE)</f>
        <v>85</v>
      </c>
      <c t="str" s="4" r="P27">
        <f>VLOOKUP(B27,'Razzball Projections'!$B$2:$W$322,12,FALSE)</f>
        <v>0</v>
      </c>
      <c t="str" s="4" r="Q27">
        <f>VLOOKUP(B27,'Razzball Projections'!$B$2:$W$322,13,FALSE)</f>
        <v>1</v>
      </c>
      <c t="str" s="4" r="R27">
        <f>VLOOKUP(B27,'Razzball Projections'!$B$2:$W$322,14,FALSE)</f>
        <v>91</v>
      </c>
      <c t="str" s="4" r="S27">
        <f>VLOOKUP(B27,'Razzball Projections'!$B$2:$W$322,15,FALSE)</f>
        <v>1196</v>
      </c>
      <c t="str" s="4" r="T27">
        <f>VLOOKUP(B27,'Razzball Projections'!$B$2:$W$322,16,FALSE)</f>
        <v>7</v>
      </c>
      <c t="str" s="33" r="U27">
        <f>VLOOKUP(B27,'Razzball Projections'!$B$2:$W$322,17,FALSE)</f>
        <v>168.1</v>
      </c>
      <c t="str" s="33" r="V27">
        <f>VLOOKUP(B27,'Razzball Projections'!$B$2:$W$322,18,FALSE)</f>
        <v>213.6</v>
      </c>
      <c t="str" s="33" r="W27">
        <f>VLOOKUP(B27,'Razzball Projections'!$B$2:$W$322,19,FALSE)</f>
        <v>259.1</v>
      </c>
      <c t="str" s="45" r="X27">
        <f>VLOOKUP(B27,'Razzball Projections'!$B$2:$W$322,20,FALSE)</f>
        <v>$26</v>
      </c>
      <c t="str" s="45" r="Y27">
        <f>VLOOKUP(B27,'Razzball Projections'!$B$2:$W$322,21,FALSE)</f>
        <v>$29</v>
      </c>
      <c t="str" s="45" r="Z27">
        <f>VLOOKUP(B27,'Razzball Projections'!$B$2:$W$322,22,FALSE)</f>
        <v>$30</v>
      </c>
      <c s="2" r="AB27"/>
    </row>
    <row customHeight="1" r="28" ht="15.0">
      <c t="str" s="44" r="A28">
        <f>VLOOKUP(B28&amp;"*",'Razzball Rankings'!$B$5:$H$204,7,FALSE)</f>
        <v>27</v>
      </c>
      <c t="str" s="29" r="B28">
        <f>'Razzball Projections'!B6</f>
        <v>Peyton Manning</v>
      </c>
      <c t="str" s="4" r="C28">
        <f>VLOOKUP(B28,'Razzball Projections'!$B$2:$W$322,2,FALSE)</f>
        <v>QB</v>
      </c>
      <c t="str" s="4" r="D28">
        <f>VLOOKUP(B28,'Razzball Projections'!$B$2:$W$322,3,FALSE)</f>
        <v>DEN</v>
      </c>
      <c t="s" s="4" r="E28">
        <v>126</v>
      </c>
      <c t="str" s="33" r="F28">
        <f>VLOOKUP(B28,'Fantasy Pros ECR'!$B$6:$H$312,7,FALSE)</f>
        <v>22.2</v>
      </c>
      <c t="str" s="33" r="G28">
        <f>VLOOKUP(B28,'Fantasy Pros ADP'!$B$6:$M$253,12,FALSE)</f>
        <v>7.0</v>
      </c>
      <c t="str" s="4" r="H28">
        <f>VLOOKUP(B28,'Razzball Projections'!$B$2:$W$322,4,FALSE)</f>
        <v>634</v>
      </c>
      <c t="str" s="4" r="I28">
        <f>VLOOKUP(B28,'Razzball Projections'!$B$2:$W$322,5,FALSE)</f>
        <v>437</v>
      </c>
      <c t="str" s="4" r="J28">
        <f>VLOOKUP(B28,'Razzball Projections'!$B$2:$W$322,6,FALSE)</f>
        <v>68.9</v>
      </c>
      <c t="str" s="4" r="K28">
        <f>VLOOKUP(B28,'Razzball Projections'!$B$2:$W$322,7,FALSE)</f>
        <v>4882</v>
      </c>
      <c t="str" s="4" r="L28">
        <f>VLOOKUP(B28,'Razzball Projections'!$B$2:$W$322,8,FALSE)</f>
        <v>40</v>
      </c>
      <c t="str" s="4" r="M28">
        <f>VLOOKUP(B28,'Razzball Projections'!$B$2:$W$322,9,FALSE)</f>
        <v>8</v>
      </c>
      <c t="str" s="4" r="N28">
        <f>VLOOKUP(B28,'Razzball Projections'!$B$2:$W$322,10,FALSE)</f>
        <v>23</v>
      </c>
      <c t="str" s="4" r="O28">
        <f>VLOOKUP(B28,'Razzball Projections'!$B$2:$W$322,11,FALSE)</f>
        <v>-8</v>
      </c>
      <c t="str" s="4" r="P28">
        <f>VLOOKUP(B28,'Razzball Projections'!$B$2:$W$322,12,FALSE)</f>
        <v>0</v>
      </c>
      <c t="str" s="4" r="Q28">
        <f>VLOOKUP(B28,'Razzball Projections'!$B$2:$W$322,13,FALSE)</f>
        <v>3</v>
      </c>
      <c t="str" s="4" r="R28">
        <f>VLOOKUP(B28,'Razzball Projections'!$B$2:$W$322,14,FALSE)</f>
        <v>0</v>
      </c>
      <c t="str" s="4" r="S28">
        <f>VLOOKUP(B28,'Razzball Projections'!$B$2:$W$322,15,FALSE)</f>
        <v>0</v>
      </c>
      <c t="str" s="4" r="T28">
        <f>VLOOKUP(B28,'Razzball Projections'!$B$2:$W$322,16,FALSE)</f>
        <v>0</v>
      </c>
      <c t="str" s="33" r="U28">
        <f>VLOOKUP(B28,'Razzball Projections'!$B$2:$W$322,17,FALSE)</f>
        <v>332.5</v>
      </c>
      <c t="str" s="33" r="V28">
        <f>VLOOKUP(B28,'Razzball Projections'!$B$2:$W$322,18,FALSE)</f>
        <v>332.5</v>
      </c>
      <c t="str" s="33" r="W28">
        <f>VLOOKUP(B28,'Razzball Projections'!$B$2:$W$322,19,FALSE)</f>
        <v>332.5</v>
      </c>
      <c t="str" s="45" r="X28">
        <f>VLOOKUP(B28,'Razzball Projections'!$B$2:$W$322,20,FALSE)</f>
        <v>$29</v>
      </c>
      <c t="str" s="45" r="Y28">
        <f>VLOOKUP(B28,'Razzball Projections'!$B$2:$W$322,21,FALSE)</f>
        <v>$25</v>
      </c>
      <c t="str" s="45" r="Z28">
        <f>VLOOKUP(B28,'Razzball Projections'!$B$2:$W$322,22,FALSE)</f>
        <v>$21</v>
      </c>
      <c s="2" r="AB28"/>
    </row>
    <row customHeight="1" r="29" ht="15.0">
      <c t="str" s="44" r="A29">
        <f>VLOOKUP(B29&amp;"*",'Razzball Rankings'!$B$5:$H$204,7,FALSE)</f>
        <v>28</v>
      </c>
      <c t="str" s="29" r="B29">
        <f>'Razzball Projections'!B40</f>
        <v>A.J. Green</v>
      </c>
      <c t="str" s="4" r="C29">
        <f>VLOOKUP(B29,'Razzball Projections'!$B$2:$W$322,2,FALSE)</f>
        <v>WR</v>
      </c>
      <c t="str" s="4" r="D29">
        <f>VLOOKUP(B29,'Razzball Projections'!$B$2:$W$322,3,FALSE)</f>
        <v>CIN</v>
      </c>
      <c t="s" s="4" r="E29">
        <v>127</v>
      </c>
      <c t="str" s="33" r="F29">
        <f>VLOOKUP(B29,'Fantasy Pros ECR'!$B$6:$H$312,7,FALSE)</f>
        <v>14.4</v>
      </c>
      <c t="str" s="33" r="G29">
        <f>VLOOKUP(B29,'Fantasy Pros ADP'!$B$6:$M$253,12,FALSE)</f>
        <v>14.4</v>
      </c>
      <c t="str" s="4" r="H29">
        <f>VLOOKUP(B29,'Razzball Projections'!$B$2:$W$322,4,FALSE)</f>
        <v>0</v>
      </c>
      <c t="str" s="4" r="I29">
        <f>VLOOKUP(B29,'Razzball Projections'!$B$2:$W$322,5,FALSE)</f>
        <v>0</v>
      </c>
      <c t="str" s="4" r="J29">
        <f>VLOOKUP(B29,'Razzball Projections'!$B$2:$W$322,6,FALSE)</f>
        <v>0</v>
      </c>
      <c t="str" s="4" r="K29">
        <f>VLOOKUP(B29,'Razzball Projections'!$B$2:$W$322,7,FALSE)</f>
        <v>0</v>
      </c>
      <c t="str" s="4" r="L29">
        <f>VLOOKUP(B29,'Razzball Projections'!$B$2:$W$322,8,FALSE)</f>
        <v>0</v>
      </c>
      <c t="str" s="4" r="M29">
        <f>VLOOKUP(B29,'Razzball Projections'!$B$2:$W$322,9,FALSE)</f>
        <v>0</v>
      </c>
      <c t="str" s="4" r="N29">
        <f>VLOOKUP(B29,'Razzball Projections'!$B$2:$W$322,10,FALSE)</f>
        <v>0</v>
      </c>
      <c t="str" s="4" r="O29">
        <f>VLOOKUP(B29,'Razzball Projections'!$B$2:$W$322,11,FALSE)</f>
        <v>0</v>
      </c>
      <c t="str" s="4" r="P29">
        <f>VLOOKUP(B29,'Razzball Projections'!$B$2:$W$322,12,FALSE)</f>
        <v>0</v>
      </c>
      <c t="str" s="4" r="Q29">
        <f>VLOOKUP(B29,'Razzball Projections'!$B$2:$W$322,13,FALSE)</f>
        <v>0</v>
      </c>
      <c t="str" s="4" r="R29">
        <f>VLOOKUP(B29,'Razzball Projections'!$B$2:$W$322,14,FALSE)</f>
        <v>79</v>
      </c>
      <c t="str" s="4" r="S29">
        <f>VLOOKUP(B29,'Razzball Projections'!$B$2:$W$322,15,FALSE)</f>
        <v>1199</v>
      </c>
      <c t="str" s="4" r="T29">
        <f>VLOOKUP(B29,'Razzball Projections'!$B$2:$W$322,16,FALSE)</f>
        <v>8</v>
      </c>
      <c t="str" s="33" r="U29">
        <f>VLOOKUP(B29,'Razzball Projections'!$B$2:$W$322,17,FALSE)</f>
        <v>167.9</v>
      </c>
      <c t="str" s="33" r="V29">
        <f>VLOOKUP(B29,'Razzball Projections'!$B$2:$W$322,18,FALSE)</f>
        <v>207.4</v>
      </c>
      <c t="str" s="33" r="W29">
        <f>VLOOKUP(B29,'Razzball Projections'!$B$2:$W$322,19,FALSE)</f>
        <v>246.9</v>
      </c>
      <c t="str" s="45" r="X29">
        <f>VLOOKUP(B29,'Razzball Projections'!$B$2:$W$322,20,FALSE)</f>
        <v>$34</v>
      </c>
      <c t="str" s="45" r="Y29">
        <f>VLOOKUP(B29,'Razzball Projections'!$B$2:$W$322,21,FALSE)</f>
        <v>$36</v>
      </c>
      <c t="str" s="45" r="Z29">
        <f>VLOOKUP(B29,'Razzball Projections'!$B$2:$W$322,22,FALSE)</f>
        <v>$36</v>
      </c>
      <c s="2" r="AB29"/>
    </row>
    <row customHeight="1" r="30" ht="15.0">
      <c t="str" s="44" r="A30">
        <f>VLOOKUP(B30&amp;"*",'Razzball Rankings'!$B$5:$H$204,7,FALSE)</f>
        <v>29</v>
      </c>
      <c t="str" s="29" r="B30">
        <f>'Razzball Projections'!B58</f>
        <v>Chris Johnson</v>
      </c>
      <c t="str" s="4" r="C30">
        <f>VLOOKUP(B30,'Razzball Projections'!$B$2:$W$322,2,FALSE)</f>
        <v>RB</v>
      </c>
      <c t="str" s="4" r="D30">
        <f>VLOOKUP(B30,'Razzball Projections'!$B$2:$W$322,3,FALSE)</f>
        <v>NYJ</v>
      </c>
      <c t="s" s="4" r="E30">
        <v>128</v>
      </c>
      <c t="str" s="33" r="F30">
        <f>VLOOKUP(B30,'Fantasy Pros ECR'!$B$6:$H$312,7,FALSE)</f>
        <v>62.7</v>
      </c>
      <c t="str" s="33" r="G30">
        <f>VLOOKUP(B30,'Fantasy Pros ADP'!$B$6:$M$253,12,FALSE)</f>
        <v>63.6</v>
      </c>
      <c t="str" s="4" r="H30">
        <f>VLOOKUP(B30,'Razzball Projections'!$B$2:$W$322,4,FALSE)</f>
        <v>0</v>
      </c>
      <c t="str" s="4" r="I30">
        <f>VLOOKUP(B30,'Razzball Projections'!$B$2:$W$322,5,FALSE)</f>
        <v>0</v>
      </c>
      <c t="str" s="4" r="J30">
        <f>VLOOKUP(B30,'Razzball Projections'!$B$2:$W$322,6,FALSE)</f>
        <v>0</v>
      </c>
      <c t="str" s="4" r="K30">
        <f>VLOOKUP(B30,'Razzball Projections'!$B$2:$W$322,7,FALSE)</f>
        <v>0</v>
      </c>
      <c t="str" s="4" r="L30">
        <f>VLOOKUP(B30,'Razzball Projections'!$B$2:$W$322,8,FALSE)</f>
        <v>0</v>
      </c>
      <c t="str" s="4" r="M30">
        <f>VLOOKUP(B30,'Razzball Projections'!$B$2:$W$322,9,FALSE)</f>
        <v>0</v>
      </c>
      <c t="str" s="4" r="N30">
        <f>VLOOKUP(B30,'Razzball Projections'!$B$2:$W$322,10,FALSE)</f>
        <v>224</v>
      </c>
      <c t="str" s="4" r="O30">
        <f>VLOOKUP(B30,'Razzball Projections'!$B$2:$W$322,11,FALSE)</f>
        <v>933</v>
      </c>
      <c t="str" s="4" r="P30">
        <f>VLOOKUP(B30,'Razzball Projections'!$B$2:$W$322,12,FALSE)</f>
        <v>5</v>
      </c>
      <c t="str" s="4" r="Q30">
        <f>VLOOKUP(B30,'Razzball Projections'!$B$2:$W$322,13,FALSE)</f>
        <v>3</v>
      </c>
      <c t="str" s="4" r="R30">
        <f>VLOOKUP(B30,'Razzball Projections'!$B$2:$W$322,14,FALSE)</f>
        <v>48</v>
      </c>
      <c t="str" s="4" r="S30">
        <f>VLOOKUP(B30,'Razzball Projections'!$B$2:$W$322,15,FALSE)</f>
        <v>368</v>
      </c>
      <c t="str" s="4" r="T30">
        <f>VLOOKUP(B30,'Razzball Projections'!$B$2:$W$322,16,FALSE)</f>
        <v>3</v>
      </c>
      <c t="str" s="33" r="U30">
        <f>VLOOKUP(B30,'Razzball Projections'!$B$2:$W$322,17,FALSE)</f>
        <v>173.1</v>
      </c>
      <c t="str" s="33" r="V30">
        <f>VLOOKUP(B30,'Razzball Projections'!$B$2:$W$322,18,FALSE)</f>
        <v>197.1</v>
      </c>
      <c t="str" s="33" r="W30">
        <f>VLOOKUP(B30,'Razzball Projections'!$B$2:$W$322,19,FALSE)</f>
        <v>221.1</v>
      </c>
      <c t="str" s="45" r="X30">
        <f>VLOOKUP(B30,'Razzball Projections'!$B$2:$W$322,20,FALSE)</f>
        <v>$21</v>
      </c>
      <c t="str" s="45" r="Y30">
        <f>VLOOKUP(B30,'Razzball Projections'!$B$2:$W$322,21,FALSE)</f>
        <v>$19</v>
      </c>
      <c t="str" s="45" r="Z30">
        <f>VLOOKUP(B30,'Razzball Projections'!$B$2:$W$322,22,FALSE)</f>
        <v>$19</v>
      </c>
      <c s="2" r="AB30"/>
    </row>
    <row customHeight="1" r="31" ht="15.0">
      <c t="str" s="44" r="A31">
        <f>VLOOKUP(B31&amp;"*",'Razzball Rankings'!$B$5:$H$204,7,FALSE)</f>
        <v>30</v>
      </c>
      <c t="str" s="29" r="B31">
        <f>'Razzball Projections'!B59</f>
        <v>Giovani Bernard</v>
      </c>
      <c t="str" s="4" r="C31">
        <f>VLOOKUP(B31,'Razzball Projections'!$B$2:$W$322,2,FALSE)</f>
        <v>RB</v>
      </c>
      <c t="str" s="4" r="D31">
        <f>VLOOKUP(B31,'Razzball Projections'!$B$2:$W$322,3,FALSE)</f>
        <v>CIN</v>
      </c>
      <c s="4" r="E31"/>
      <c t="str" s="33" r="F31">
        <f>VLOOKUP(B31,'Fantasy Pros ECR'!$B$6:$H$312,7,FALSE)</f>
        <v>16.9</v>
      </c>
      <c t="str" s="33" r="G31">
        <f>VLOOKUP(B31,'Fantasy Pros ADP'!$B$6:$M$253,12,FALSE)</f>
        <v>19.8</v>
      </c>
      <c t="str" s="4" r="H31">
        <f>VLOOKUP(B31,'Razzball Projections'!$B$2:$W$322,4,FALSE)</f>
        <v>0</v>
      </c>
      <c t="str" s="4" r="I31">
        <f>VLOOKUP(B31,'Razzball Projections'!$B$2:$W$322,5,FALSE)</f>
        <v>0</v>
      </c>
      <c t="str" s="4" r="J31">
        <f>VLOOKUP(B31,'Razzball Projections'!$B$2:$W$322,6,FALSE)</f>
        <v>0</v>
      </c>
      <c t="str" s="4" r="K31">
        <f>VLOOKUP(B31,'Razzball Projections'!$B$2:$W$322,7,FALSE)</f>
        <v>0</v>
      </c>
      <c t="str" s="4" r="L31">
        <f>VLOOKUP(B31,'Razzball Projections'!$B$2:$W$322,8,FALSE)</f>
        <v>0</v>
      </c>
      <c t="str" s="4" r="M31">
        <f>VLOOKUP(B31,'Razzball Projections'!$B$2:$W$322,9,FALSE)</f>
        <v>0</v>
      </c>
      <c t="str" s="4" r="N31">
        <f>VLOOKUP(B31,'Razzball Projections'!$B$2:$W$322,10,FALSE)</f>
        <v>176</v>
      </c>
      <c t="str" s="4" r="O31">
        <f>VLOOKUP(B31,'Razzball Projections'!$B$2:$W$322,11,FALSE)</f>
        <v>881</v>
      </c>
      <c t="str" s="4" r="P31">
        <f>VLOOKUP(B31,'Razzball Projections'!$B$2:$W$322,12,FALSE)</f>
        <v>6</v>
      </c>
      <c t="str" s="4" r="Q31">
        <f>VLOOKUP(B31,'Razzball Projections'!$B$2:$W$322,13,FALSE)</f>
        <v>4</v>
      </c>
      <c t="str" s="4" r="R31">
        <f>VLOOKUP(B31,'Razzball Projections'!$B$2:$W$322,14,FALSE)</f>
        <v>50</v>
      </c>
      <c t="str" s="4" r="S31">
        <f>VLOOKUP(B31,'Razzball Projections'!$B$2:$W$322,15,FALSE)</f>
        <v>420</v>
      </c>
      <c t="str" s="4" r="T31">
        <f>VLOOKUP(B31,'Razzball Projections'!$B$2:$W$322,16,FALSE)</f>
        <v>2</v>
      </c>
      <c t="str" s="33" r="U31">
        <f>VLOOKUP(B31,'Razzball Projections'!$B$2:$W$322,17,FALSE)</f>
        <v>170.1</v>
      </c>
      <c t="str" s="33" r="V31">
        <f>VLOOKUP(B31,'Razzball Projections'!$B$2:$W$322,18,FALSE)</f>
        <v>195.1</v>
      </c>
      <c t="str" s="33" r="W31">
        <f>VLOOKUP(B31,'Razzball Projections'!$B$2:$W$322,19,FALSE)</f>
        <v>220.1</v>
      </c>
      <c t="str" s="45" r="X31">
        <f>VLOOKUP(B31,'Razzball Projections'!$B$2:$W$322,20,FALSE)</f>
        <v>$29</v>
      </c>
      <c t="str" s="45" r="Y31">
        <f>VLOOKUP(B31,'Razzball Projections'!$B$2:$W$322,21,FALSE)</f>
        <v>$28</v>
      </c>
      <c t="str" s="45" r="Z31">
        <f>VLOOKUP(B31,'Razzball Projections'!$B$2:$W$322,22,FALSE)</f>
        <v>$30</v>
      </c>
      <c s="2" r="AB31"/>
    </row>
    <row customHeight="1" r="32" ht="15.0">
      <c t="str" s="44" r="A32">
        <f>VLOOKUP(B32&amp;"*",'Razzball Rankings'!$B$5:$H$204,7,FALSE)</f>
        <v>31</v>
      </c>
      <c t="str" s="29" r="B32">
        <f>'Razzball Projections'!B60</f>
        <v>Reggie Bush</v>
      </c>
      <c t="str" s="4" r="C32">
        <f>VLOOKUP(B32,'Razzball Projections'!$B$2:$W$322,2,FALSE)</f>
        <v>RB</v>
      </c>
      <c t="str" s="4" r="D32">
        <f>VLOOKUP(B32,'Razzball Projections'!$B$2:$W$322,3,FALSE)</f>
        <v>DET</v>
      </c>
      <c s="4" r="E32"/>
      <c t="str" s="33" r="F32">
        <f>VLOOKUP(B32,'Fantasy Pros ECR'!$B$6:$H$312,7,FALSE)</f>
        <v>42.5</v>
      </c>
      <c t="str" s="33" r="G32">
        <f>VLOOKUP(B32,'Fantasy Pros ADP'!$B$6:$M$253,12,FALSE)</f>
        <v>36.0</v>
      </c>
      <c t="str" s="4" r="H32">
        <f>VLOOKUP(B32,'Razzball Projections'!$B$2:$W$322,4,FALSE)</f>
        <v>0</v>
      </c>
      <c t="str" s="4" r="I32">
        <f>VLOOKUP(B32,'Razzball Projections'!$B$2:$W$322,5,FALSE)</f>
        <v>0</v>
      </c>
      <c t="str" s="4" r="J32">
        <f>VLOOKUP(B32,'Razzball Projections'!$B$2:$W$322,6,FALSE)</f>
        <v>0</v>
      </c>
      <c t="str" s="4" r="K32">
        <f>VLOOKUP(B32,'Razzball Projections'!$B$2:$W$322,7,FALSE)</f>
        <v>0</v>
      </c>
      <c t="str" s="4" r="L32">
        <f>VLOOKUP(B32,'Razzball Projections'!$B$2:$W$322,8,FALSE)</f>
        <v>0</v>
      </c>
      <c t="str" s="4" r="M32">
        <f>VLOOKUP(B32,'Razzball Projections'!$B$2:$W$322,9,FALSE)</f>
        <v>0</v>
      </c>
      <c t="str" s="4" r="N32">
        <f>VLOOKUP(B32,'Razzball Projections'!$B$2:$W$322,10,FALSE)</f>
        <v>181</v>
      </c>
      <c t="str" s="4" r="O32">
        <f>VLOOKUP(B32,'Razzball Projections'!$B$2:$W$322,11,FALSE)</f>
        <v>815</v>
      </c>
      <c t="str" s="4" r="P32">
        <f>VLOOKUP(B32,'Razzball Projections'!$B$2:$W$322,12,FALSE)</f>
        <v>5</v>
      </c>
      <c t="str" s="4" r="Q32">
        <f>VLOOKUP(B32,'Razzball Projections'!$B$2:$W$322,13,FALSE)</f>
        <v>3</v>
      </c>
      <c t="str" s="4" r="R32">
        <f>VLOOKUP(B32,'Razzball Projections'!$B$2:$W$322,14,FALSE)</f>
        <v>51</v>
      </c>
      <c t="str" s="4" r="S32">
        <f>VLOOKUP(B32,'Razzball Projections'!$B$2:$W$322,15,FALSE)</f>
        <v>456</v>
      </c>
      <c t="str" s="4" r="T32">
        <f>VLOOKUP(B32,'Razzball Projections'!$B$2:$W$322,16,FALSE)</f>
        <v>3</v>
      </c>
      <c t="str" s="33" r="U32">
        <f>VLOOKUP(B32,'Razzball Projections'!$B$2:$W$322,17,FALSE)</f>
        <v>168.9</v>
      </c>
      <c t="str" s="33" r="V32">
        <f>VLOOKUP(B32,'Razzball Projections'!$B$2:$W$322,18,FALSE)</f>
        <v>194.4</v>
      </c>
      <c t="str" s="33" r="W32">
        <f>VLOOKUP(B32,'Razzball Projections'!$B$2:$W$322,19,FALSE)</f>
        <v>219.9</v>
      </c>
      <c t="str" s="45" r="X32">
        <f>VLOOKUP(B32,'Razzball Projections'!$B$2:$W$322,20,FALSE)</f>
        <v>$22</v>
      </c>
      <c t="str" s="45" r="Y32">
        <f>VLOOKUP(B32,'Razzball Projections'!$B$2:$W$322,21,FALSE)</f>
        <v>$23</v>
      </c>
      <c t="str" s="45" r="Z32">
        <f>VLOOKUP(B32,'Razzball Projections'!$B$2:$W$322,22,FALSE)</f>
        <v>$23</v>
      </c>
      <c s="2" r="AB32"/>
    </row>
    <row customHeight="1" r="33" ht="15.0">
      <c t="str" s="44" r="A33">
        <f>VLOOKUP(B33&amp;"*",'Razzball Rankings'!$B$5:$H$204,7,FALSE)</f>
        <v>32</v>
      </c>
      <c t="str" s="29" r="B33">
        <f>'Razzball Projections'!B41</f>
        <v>Keenan Allen</v>
      </c>
      <c t="str" s="4" r="C33">
        <f>VLOOKUP(B33,'Razzball Projections'!$B$2:$W$322,2,FALSE)</f>
        <v>WR</v>
      </c>
      <c t="str" s="4" r="D33">
        <f>VLOOKUP(B33,'Razzball Projections'!$B$2:$W$322,3,FALSE)</f>
        <v>SD</v>
      </c>
      <c t="s" s="4" r="E33">
        <v>129</v>
      </c>
      <c t="str" s="33" r="F33">
        <f>VLOOKUP(B33,'Fantasy Pros ECR'!$B$6:$H$312,7,FALSE)</f>
        <v>33.9</v>
      </c>
      <c t="str" s="33" r="G33">
        <f>VLOOKUP(B33,'Fantasy Pros ADP'!$B$6:$M$253,12,FALSE)</f>
        <v>38.4</v>
      </c>
      <c t="str" s="4" r="H33">
        <f>VLOOKUP(B33,'Razzball Projections'!$B$2:$W$322,4,FALSE)</f>
        <v>0</v>
      </c>
      <c t="str" s="4" r="I33">
        <f>VLOOKUP(B33,'Razzball Projections'!$B$2:$W$322,5,FALSE)</f>
        <v>0</v>
      </c>
      <c t="str" s="4" r="J33">
        <f>VLOOKUP(B33,'Razzball Projections'!$B$2:$W$322,6,FALSE)</f>
        <v>0</v>
      </c>
      <c t="str" s="4" r="K33">
        <f>VLOOKUP(B33,'Razzball Projections'!$B$2:$W$322,7,FALSE)</f>
        <v>0</v>
      </c>
      <c t="str" s="4" r="L33">
        <f>VLOOKUP(B33,'Razzball Projections'!$B$2:$W$322,8,FALSE)</f>
        <v>0</v>
      </c>
      <c t="str" s="4" r="M33">
        <f>VLOOKUP(B33,'Razzball Projections'!$B$2:$W$322,9,FALSE)</f>
        <v>0</v>
      </c>
      <c t="str" s="4" r="N33">
        <f>VLOOKUP(B33,'Razzball Projections'!$B$2:$W$322,10,FALSE)</f>
        <v>0</v>
      </c>
      <c t="str" s="4" r="O33">
        <f>VLOOKUP(B33,'Razzball Projections'!$B$2:$W$322,11,FALSE)</f>
        <v>0</v>
      </c>
      <c t="str" s="4" r="P33">
        <f>VLOOKUP(B33,'Razzball Projections'!$B$2:$W$322,12,FALSE)</f>
        <v>0</v>
      </c>
      <c t="str" s="4" r="Q33">
        <f>VLOOKUP(B33,'Razzball Projections'!$B$2:$W$322,13,FALSE)</f>
        <v>1</v>
      </c>
      <c t="str" s="4" r="R33">
        <f>VLOOKUP(B33,'Razzball Projections'!$B$2:$W$322,14,FALSE)</f>
        <v>77</v>
      </c>
      <c t="str" s="4" r="S33">
        <f>VLOOKUP(B33,'Razzball Projections'!$B$2:$W$322,15,FALSE)</f>
        <v>1156</v>
      </c>
      <c t="str" s="4" r="T33">
        <f>VLOOKUP(B33,'Razzball Projections'!$B$2:$W$322,16,FALSE)</f>
        <v>9</v>
      </c>
      <c t="str" s="33" r="U33">
        <f>VLOOKUP(B33,'Razzball Projections'!$B$2:$W$322,17,FALSE)</f>
        <v>167.6</v>
      </c>
      <c t="str" s="33" r="V33">
        <f>VLOOKUP(B33,'Razzball Projections'!$B$2:$W$322,18,FALSE)</f>
        <v>206.1</v>
      </c>
      <c t="str" s="33" r="W33">
        <f>VLOOKUP(B33,'Razzball Projections'!$B$2:$W$322,19,FALSE)</f>
        <v>244.6</v>
      </c>
      <c t="str" s="45" r="X33">
        <f>VLOOKUP(B33,'Razzball Projections'!$B$2:$W$322,20,FALSE)</f>
        <v>$25</v>
      </c>
      <c t="str" s="45" r="Y33">
        <f>VLOOKUP(B33,'Razzball Projections'!$B$2:$W$322,21,FALSE)</f>
        <v>$26</v>
      </c>
      <c t="str" s="45" r="Z33">
        <f>VLOOKUP(B33,'Razzball Projections'!$B$2:$W$322,22,FALSE)</f>
        <v>$27</v>
      </c>
      <c s="2" r="AB33"/>
    </row>
    <row customHeight="1" r="34" ht="15.0">
      <c t="str" s="44" r="A34">
        <f>VLOOKUP(B34&amp;"*",'Razzball Rankings'!$B$5:$H$204,7,FALSE)</f>
        <v>33</v>
      </c>
      <c t="str" s="29" r="B34">
        <f>'Razzball Projections'!B72</f>
        <v>Rashad Jennings</v>
      </c>
      <c t="str" s="4" r="C34">
        <f>VLOOKUP(B34,'Razzball Projections'!$B$2:$W$322,2,FALSE)</f>
        <v>RB</v>
      </c>
      <c t="str" s="4" r="D34">
        <f>VLOOKUP(B34,'Razzball Projections'!$B$2:$W$322,3,FALSE)</f>
        <v>NYG</v>
      </c>
      <c s="4" r="E34"/>
      <c t="str" s="33" r="F34">
        <f>VLOOKUP(B34,'Fantasy Pros ECR'!$B$6:$H$312,7,FALSE)</f>
        <v>42.9</v>
      </c>
      <c t="str" s="33" r="G34">
        <f>VLOOKUP(B34,'Fantasy Pros ADP'!$B$6:$M$253,12,FALSE)</f>
        <v>49.8</v>
      </c>
      <c t="str" s="4" r="H34">
        <f>VLOOKUP(B34,'Razzball Projections'!$B$2:$W$322,4,FALSE)</f>
        <v>0</v>
      </c>
      <c t="str" s="4" r="I34">
        <f>VLOOKUP(B34,'Razzball Projections'!$B$2:$W$322,5,FALSE)</f>
        <v>0</v>
      </c>
      <c t="str" s="4" r="J34">
        <f>VLOOKUP(B34,'Razzball Projections'!$B$2:$W$322,6,FALSE)</f>
        <v>0</v>
      </c>
      <c t="str" s="4" r="K34">
        <f>VLOOKUP(B34,'Razzball Projections'!$B$2:$W$322,7,FALSE)</f>
        <v>0</v>
      </c>
      <c t="str" s="4" r="L34">
        <f>VLOOKUP(B34,'Razzball Projections'!$B$2:$W$322,8,FALSE)</f>
        <v>0</v>
      </c>
      <c t="str" s="4" r="M34">
        <f>VLOOKUP(B34,'Razzball Projections'!$B$2:$W$322,9,FALSE)</f>
        <v>0</v>
      </c>
      <c t="str" s="4" r="N34">
        <f>VLOOKUP(B34,'Razzball Projections'!$B$2:$W$322,10,FALSE)</f>
        <v>227</v>
      </c>
      <c t="str" s="4" r="O34">
        <f>VLOOKUP(B34,'Razzball Projections'!$B$2:$W$322,11,FALSE)</f>
        <v>946</v>
      </c>
      <c t="str" s="4" r="P34">
        <f>VLOOKUP(B34,'Razzball Projections'!$B$2:$W$322,12,FALSE)</f>
        <v>6</v>
      </c>
      <c t="str" s="4" r="Q34">
        <f>VLOOKUP(B34,'Razzball Projections'!$B$2:$W$322,13,FALSE)</f>
        <v>2</v>
      </c>
      <c t="str" s="4" r="R34">
        <f>VLOOKUP(B34,'Razzball Projections'!$B$2:$W$322,14,FALSE)</f>
        <v>42</v>
      </c>
      <c t="str" s="4" r="S34">
        <f>VLOOKUP(B34,'Razzball Projections'!$B$2:$W$322,15,FALSE)</f>
        <v>297</v>
      </c>
      <c t="str" s="4" r="T34">
        <f>VLOOKUP(B34,'Razzball Projections'!$B$2:$W$322,16,FALSE)</f>
        <v>2</v>
      </c>
      <c t="str" s="33" r="U34">
        <f>VLOOKUP(B34,'Razzball Projections'!$B$2:$W$322,17,FALSE)</f>
        <v>168.3</v>
      </c>
      <c t="str" s="33" r="V34">
        <f>VLOOKUP(B34,'Razzball Projections'!$B$2:$W$322,18,FALSE)</f>
        <v>189.3</v>
      </c>
      <c t="str" s="33" r="W34">
        <f>VLOOKUP(B34,'Razzball Projections'!$B$2:$W$322,19,FALSE)</f>
        <v>210.3</v>
      </c>
      <c t="str" s="45" r="X34">
        <f>VLOOKUP(B34,'Razzball Projections'!$B$2:$W$322,20,FALSE)</f>
        <v>$20</v>
      </c>
      <c t="str" s="45" r="Y34">
        <f>VLOOKUP(B34,'Razzball Projections'!$B$2:$W$322,21,FALSE)</f>
        <v>$18</v>
      </c>
      <c t="str" s="45" r="Z34">
        <f>VLOOKUP(B34,'Razzball Projections'!$B$2:$W$322,22,FALSE)</f>
        <v>$18</v>
      </c>
      <c s="2" r="AB34"/>
    </row>
    <row customHeight="1" r="35" ht="15.0">
      <c t="str" s="44" r="A35">
        <f>VLOOKUP(B35&amp;"*",'Razzball Rankings'!$B$5:$H$204,7,FALSE)</f>
        <v>34</v>
      </c>
      <c t="str" s="29" r="B35">
        <f>'Razzball Projections'!B33</f>
        <v>Victor Cruz</v>
      </c>
      <c t="str" s="4" r="C35">
        <f>VLOOKUP(B35,'Razzball Projections'!$B$2:$W$322,2,FALSE)</f>
        <v>WR</v>
      </c>
      <c t="str" s="4" r="D35">
        <f>VLOOKUP(B35,'Razzball Projections'!$B$2:$W$322,3,FALSE)</f>
        <v>NYG</v>
      </c>
      <c s="4" r="E35"/>
      <c t="str" s="33" r="F35">
        <f>VLOOKUP(B35,'Fantasy Pros ECR'!$B$6:$H$312,7,FALSE)</f>
        <v>38.9</v>
      </c>
      <c t="str" s="33" r="G35">
        <f>VLOOKUP(B35,'Fantasy Pros ADP'!$B$6:$M$253,12,FALSE)</f>
        <v>41.4</v>
      </c>
      <c t="str" s="4" r="H35">
        <f>VLOOKUP(B35,'Razzball Projections'!$B$2:$W$322,4,FALSE)</f>
        <v>0</v>
      </c>
      <c t="str" s="4" r="I35">
        <f>VLOOKUP(B35,'Razzball Projections'!$B$2:$W$322,5,FALSE)</f>
        <v>0</v>
      </c>
      <c t="str" s="4" r="J35">
        <f>VLOOKUP(B35,'Razzball Projections'!$B$2:$W$322,6,FALSE)</f>
        <v>0</v>
      </c>
      <c t="str" s="4" r="K35">
        <f>VLOOKUP(B35,'Razzball Projections'!$B$2:$W$322,7,FALSE)</f>
        <v>0</v>
      </c>
      <c t="str" s="4" r="L35">
        <f>VLOOKUP(B35,'Razzball Projections'!$B$2:$W$322,8,FALSE)</f>
        <v>0</v>
      </c>
      <c t="str" s="4" r="M35">
        <f>VLOOKUP(B35,'Razzball Projections'!$B$2:$W$322,9,FALSE)</f>
        <v>0</v>
      </c>
      <c t="str" s="4" r="N35">
        <f>VLOOKUP(B35,'Razzball Projections'!$B$2:$W$322,10,FALSE)</f>
        <v>0</v>
      </c>
      <c t="str" s="4" r="O35">
        <f>VLOOKUP(B35,'Razzball Projections'!$B$2:$W$322,11,FALSE)</f>
        <v>0</v>
      </c>
      <c t="str" s="4" r="P35">
        <f>VLOOKUP(B35,'Razzball Projections'!$B$2:$W$322,12,FALSE)</f>
        <v>0</v>
      </c>
      <c t="str" s="4" r="Q35">
        <f>VLOOKUP(B35,'Razzball Projections'!$B$2:$W$322,13,FALSE)</f>
        <v>1</v>
      </c>
      <c t="str" s="4" r="R35">
        <f>VLOOKUP(B35,'Razzball Projections'!$B$2:$W$322,14,FALSE)</f>
        <v>95</v>
      </c>
      <c t="str" s="4" r="S35">
        <f>VLOOKUP(B35,'Razzball Projections'!$B$2:$W$322,15,FALSE)</f>
        <v>1176</v>
      </c>
      <c t="str" s="4" r="T35">
        <f>VLOOKUP(B35,'Razzball Projections'!$B$2:$W$322,16,FALSE)</f>
        <v>8</v>
      </c>
      <c t="str" s="33" r="U35">
        <f>VLOOKUP(B35,'Razzball Projections'!$B$2:$W$322,17,FALSE)</f>
        <v>163.6</v>
      </c>
      <c t="str" s="33" r="V35">
        <f>VLOOKUP(B35,'Razzball Projections'!$B$2:$W$322,18,FALSE)</f>
        <v>211.1</v>
      </c>
      <c t="str" s="33" r="W35">
        <f>VLOOKUP(B35,'Razzball Projections'!$B$2:$W$322,19,FALSE)</f>
        <v>258.6</v>
      </c>
      <c t="str" s="45" r="X35">
        <f>VLOOKUP(B35,'Razzball Projections'!$B$2:$W$322,20,FALSE)</f>
        <v>$25</v>
      </c>
      <c t="str" s="45" r="Y35">
        <f>VLOOKUP(B35,'Razzball Projections'!$B$2:$W$322,21,FALSE)</f>
        <v>$28</v>
      </c>
      <c t="str" s="45" r="Z35">
        <f>VLOOKUP(B35,'Razzball Projections'!$B$2:$W$322,22,FALSE)</f>
        <v>$30</v>
      </c>
      <c s="2" r="AB35"/>
    </row>
    <row customHeight="1" r="36" ht="15.0">
      <c t="str" s="44" r="A36">
        <f>VLOOKUP(B36&amp;"*",'Razzball Rankings'!$B$5:$H$204,7,FALSE)</f>
        <v>35</v>
      </c>
      <c t="str" s="29" r="B36">
        <f>'Razzball Projections'!B66</f>
        <v>Arian Foster</v>
      </c>
      <c t="str" s="4" r="C36">
        <f>VLOOKUP(B36,'Razzball Projections'!$B$2:$W$322,2,FALSE)</f>
        <v>RB</v>
      </c>
      <c t="str" s="4" r="D36">
        <f>VLOOKUP(B36,'Razzball Projections'!$B$2:$W$322,3,FALSE)</f>
        <v>HOU</v>
      </c>
      <c s="4" r="E36"/>
      <c t="str" s="33" r="F36">
        <f>VLOOKUP(B36,'Fantasy Pros ECR'!$B$6:$H$312,7,FALSE)</f>
        <v>21.6</v>
      </c>
      <c t="str" s="33" r="G36">
        <f>VLOOKUP(B36,'Fantasy Pros ADP'!$B$6:$M$253,12,FALSE)</f>
        <v>15.8</v>
      </c>
      <c t="str" s="4" r="H36">
        <f>VLOOKUP(B36,'Razzball Projections'!$B$2:$W$322,4,FALSE)</f>
        <v>0</v>
      </c>
      <c t="str" s="4" r="I36">
        <f>VLOOKUP(B36,'Razzball Projections'!$B$2:$W$322,5,FALSE)</f>
        <v>0</v>
      </c>
      <c t="str" s="4" r="J36">
        <f>VLOOKUP(B36,'Razzball Projections'!$B$2:$W$322,6,FALSE)</f>
        <v>0</v>
      </c>
      <c t="str" s="4" r="K36">
        <f>VLOOKUP(B36,'Razzball Projections'!$B$2:$W$322,7,FALSE)</f>
        <v>0</v>
      </c>
      <c t="str" s="4" r="L36">
        <f>VLOOKUP(B36,'Razzball Projections'!$B$2:$W$322,8,FALSE)</f>
        <v>0</v>
      </c>
      <c t="str" s="4" r="M36">
        <f>VLOOKUP(B36,'Razzball Projections'!$B$2:$W$322,9,FALSE)</f>
        <v>0</v>
      </c>
      <c t="str" s="4" r="N36">
        <f>VLOOKUP(B36,'Razzball Projections'!$B$2:$W$322,10,FALSE)</f>
        <v>208</v>
      </c>
      <c t="str" s="4" r="O36">
        <f>VLOOKUP(B36,'Razzball Projections'!$B$2:$W$322,11,FALSE)</f>
        <v>921</v>
      </c>
      <c t="str" s="4" r="P36">
        <f>VLOOKUP(B36,'Razzball Projections'!$B$2:$W$322,12,FALSE)</f>
        <v>6</v>
      </c>
      <c t="str" s="4" r="Q36">
        <f>VLOOKUP(B36,'Razzball Projections'!$B$2:$W$322,13,FALSE)</f>
        <v>2</v>
      </c>
      <c t="str" s="4" r="R36">
        <f>VLOOKUP(B36,'Razzball Projections'!$B$2:$W$322,14,FALSE)</f>
        <v>48</v>
      </c>
      <c t="str" s="4" r="S36">
        <f>VLOOKUP(B36,'Razzball Projections'!$B$2:$W$322,15,FALSE)</f>
        <v>334</v>
      </c>
      <c t="str" s="4" r="T36">
        <f>VLOOKUP(B36,'Razzball Projections'!$B$2:$W$322,16,FALSE)</f>
        <v>2</v>
      </c>
      <c t="str" s="33" r="U36">
        <f>VLOOKUP(B36,'Razzball Projections'!$B$2:$W$322,17,FALSE)</f>
        <v>167.1</v>
      </c>
      <c t="str" s="33" r="V36">
        <f>VLOOKUP(B36,'Razzball Projections'!$B$2:$W$322,18,FALSE)</f>
        <v>191.1</v>
      </c>
      <c t="str" s="33" r="W36">
        <f>VLOOKUP(B36,'Razzball Projections'!$B$2:$W$322,19,FALSE)</f>
        <v>215.1</v>
      </c>
      <c t="str" s="45" r="X36">
        <f>VLOOKUP(B36,'Razzball Projections'!$B$2:$W$322,20,FALSE)</f>
        <v>$29</v>
      </c>
      <c t="str" s="45" r="Y36">
        <f>VLOOKUP(B36,'Razzball Projections'!$B$2:$W$322,21,FALSE)</f>
        <v>$27</v>
      </c>
      <c t="str" s="45" r="Z36">
        <f>VLOOKUP(B36,'Razzball Projections'!$B$2:$W$322,22,FALSE)</f>
        <v>$25</v>
      </c>
      <c s="2" r="AB36"/>
    </row>
    <row customHeight="1" r="37" ht="15.0">
      <c t="str" s="44" r="A37">
        <f>VLOOKUP(B37&amp;"*",'Razzball Rankings'!$B$5:$H$204,7,FALSE)</f>
        <v>36</v>
      </c>
      <c t="str" s="29" r="B37">
        <f>'Razzball Projections'!B7</f>
        <v>Andrew Luck</v>
      </c>
      <c t="str" s="4" r="C37">
        <f>VLOOKUP(B37,'Razzball Projections'!$B$2:$W$322,2,FALSE)</f>
        <v>QB</v>
      </c>
      <c t="str" s="4" r="D37">
        <f>VLOOKUP(B37,'Razzball Projections'!$B$2:$W$322,3,FALSE)</f>
        <v>IND</v>
      </c>
      <c t="s" s="4" r="E37">
        <v>130</v>
      </c>
      <c t="str" s="33" r="F37">
        <f>VLOOKUP(B37,'Fantasy Pros ECR'!$B$6:$H$312,7,FALSE)</f>
        <v>56.5</v>
      </c>
      <c t="str" s="33" r="G37">
        <f>VLOOKUP(B37,'Fantasy Pros ADP'!$B$6:$M$253,12,FALSE)</f>
        <v>42.4</v>
      </c>
      <c t="str" s="4" r="H37">
        <f>VLOOKUP(B37,'Razzball Projections'!$B$2:$W$322,4,FALSE)</f>
        <v>599</v>
      </c>
      <c t="str" s="4" r="I37">
        <f>VLOOKUP(B37,'Razzball Projections'!$B$2:$W$322,5,FALSE)</f>
        <v>379</v>
      </c>
      <c t="str" s="4" r="J37">
        <f>VLOOKUP(B37,'Razzball Projections'!$B$2:$W$322,6,FALSE)</f>
        <v>63.3</v>
      </c>
      <c t="str" s="4" r="K37">
        <f>VLOOKUP(B37,'Razzball Projections'!$B$2:$W$322,7,FALSE)</f>
        <v>4138</v>
      </c>
      <c t="str" s="4" r="L37">
        <f>VLOOKUP(B37,'Razzball Projections'!$B$2:$W$322,8,FALSE)</f>
        <v>36</v>
      </c>
      <c t="str" s="4" r="M37">
        <f>VLOOKUP(B37,'Razzball Projections'!$B$2:$W$322,9,FALSE)</f>
        <v>13</v>
      </c>
      <c t="str" s="4" r="N37">
        <f>VLOOKUP(B37,'Razzball Projections'!$B$2:$W$322,10,FALSE)</f>
        <v>58</v>
      </c>
      <c t="str" s="4" r="O37">
        <f>VLOOKUP(B37,'Razzball Projections'!$B$2:$W$322,11,FALSE)</f>
        <v>328</v>
      </c>
      <c t="str" s="4" r="P37">
        <f>VLOOKUP(B37,'Razzball Projections'!$B$2:$W$322,12,FALSE)</f>
        <v>3</v>
      </c>
      <c t="str" s="4" r="Q37">
        <f>VLOOKUP(B37,'Razzball Projections'!$B$2:$W$322,13,FALSE)</f>
        <v>3</v>
      </c>
      <c t="str" s="4" r="R37">
        <f>VLOOKUP(B37,'Razzball Projections'!$B$2:$W$322,14,FALSE)</f>
        <v>0</v>
      </c>
      <c t="str" s="4" r="S37">
        <f>VLOOKUP(B37,'Razzball Projections'!$B$2:$W$322,15,FALSE)</f>
        <v>0</v>
      </c>
      <c t="str" s="4" r="T37">
        <f>VLOOKUP(B37,'Razzball Projections'!$B$2:$W$322,16,FALSE)</f>
        <v>0</v>
      </c>
      <c t="str" s="33" r="U37">
        <f>VLOOKUP(B37,'Razzball Projections'!$B$2:$W$322,17,FALSE)</f>
        <v>330.1</v>
      </c>
      <c t="str" s="33" r="V37">
        <f>VLOOKUP(B37,'Razzball Projections'!$B$2:$W$322,18,FALSE)</f>
        <v>330.1</v>
      </c>
      <c t="str" s="33" r="W37">
        <f>VLOOKUP(B37,'Razzball Projections'!$B$2:$W$322,19,FALSE)</f>
        <v>330.1</v>
      </c>
      <c t="str" s="45" r="X37">
        <f>VLOOKUP(B37,'Razzball Projections'!$B$2:$W$322,20,FALSE)</f>
        <v>$23</v>
      </c>
      <c t="str" s="45" r="Y37">
        <f>VLOOKUP(B37,'Razzball Projections'!$B$2:$W$322,21,FALSE)</f>
        <v>$21</v>
      </c>
      <c t="str" s="45" r="Z37">
        <f>VLOOKUP(B37,'Razzball Projections'!$B$2:$W$322,22,FALSE)</f>
        <v>$19</v>
      </c>
      <c s="2" r="AB37"/>
    </row>
    <row customHeight="1" r="38" ht="15.0">
      <c t="str" s="44" r="A38">
        <f>VLOOKUP(B38&amp;"*",'Razzball Rankings'!$B$5:$H$204,7,FALSE)</f>
        <v>37</v>
      </c>
      <c t="str" s="29" r="B38">
        <f>'Razzball Projections'!B47</f>
        <v>Greg Olsen</v>
      </c>
      <c t="str" s="4" r="C38">
        <f>VLOOKUP(B38,'Razzball Projections'!$B$2:$W$322,2,FALSE)</f>
        <v>TE</v>
      </c>
      <c t="str" s="4" r="D38">
        <f>VLOOKUP(B38,'Razzball Projections'!$B$2:$W$322,3,FALSE)</f>
        <v>CAR</v>
      </c>
      <c t="s" s="4" r="E38">
        <v>131</v>
      </c>
      <c t="str" s="33" r="F38">
        <f>VLOOKUP(B38,'Fantasy Pros ECR'!$B$6:$H$312,7,FALSE)</f>
        <v>84.1</v>
      </c>
      <c t="str" s="33" r="G38">
        <f>VLOOKUP(B38,'Fantasy Pros ADP'!$B$6:$M$253,12,FALSE)</f>
        <v>74.4</v>
      </c>
      <c t="str" s="4" r="H38">
        <f>VLOOKUP(B38,'Razzball Projections'!$B$2:$W$322,4,FALSE)</f>
        <v>0</v>
      </c>
      <c t="str" s="4" r="I38">
        <f>VLOOKUP(B38,'Razzball Projections'!$B$2:$W$322,5,FALSE)</f>
        <v>0</v>
      </c>
      <c t="str" s="4" r="J38">
        <f>VLOOKUP(B38,'Razzball Projections'!$B$2:$W$322,6,FALSE)</f>
        <v>0</v>
      </c>
      <c t="str" s="4" r="K38">
        <f>VLOOKUP(B38,'Razzball Projections'!$B$2:$W$322,7,FALSE)</f>
        <v>0</v>
      </c>
      <c t="str" s="4" r="L38">
        <f>VLOOKUP(B38,'Razzball Projections'!$B$2:$W$322,8,FALSE)</f>
        <v>0</v>
      </c>
      <c t="str" s="4" r="M38">
        <f>VLOOKUP(B38,'Razzball Projections'!$B$2:$W$322,9,FALSE)</f>
        <v>0</v>
      </c>
      <c t="str" s="4" r="N38">
        <f>VLOOKUP(B38,'Razzball Projections'!$B$2:$W$322,10,FALSE)</f>
        <v>0</v>
      </c>
      <c t="str" s="4" r="O38">
        <f>VLOOKUP(B38,'Razzball Projections'!$B$2:$W$322,11,FALSE)</f>
        <v>0</v>
      </c>
      <c t="str" s="4" r="P38">
        <f>VLOOKUP(B38,'Razzball Projections'!$B$2:$W$322,12,FALSE)</f>
        <v>0</v>
      </c>
      <c t="str" s="4" r="Q38">
        <f>VLOOKUP(B38,'Razzball Projections'!$B$2:$W$322,13,FALSE)</f>
        <v>1</v>
      </c>
      <c t="str" s="4" r="R38">
        <f>VLOOKUP(B38,'Razzball Projections'!$B$2:$W$322,14,FALSE)</f>
        <v>83</v>
      </c>
      <c t="str" s="4" r="S38">
        <f>VLOOKUP(B38,'Razzball Projections'!$B$2:$W$322,15,FALSE)</f>
        <v>971</v>
      </c>
      <c t="str" s="4" r="T38">
        <f>VLOOKUP(B38,'Razzball Projections'!$B$2:$W$322,16,FALSE)</f>
        <v>9</v>
      </c>
      <c t="str" s="33" r="U38">
        <f>VLOOKUP(B38,'Razzball Projections'!$B$2:$W$322,17,FALSE)</f>
        <v>150.1</v>
      </c>
      <c t="str" s="33" r="V38">
        <f>VLOOKUP(B38,'Razzball Projections'!$B$2:$W$322,18,FALSE)</f>
        <v>191.6</v>
      </c>
      <c t="str" s="33" r="W38">
        <f>VLOOKUP(B38,'Razzball Projections'!$B$2:$W$322,19,FALSE)</f>
        <v>233.1</v>
      </c>
      <c t="str" s="45" r="X38">
        <f>VLOOKUP(B38,'Razzball Projections'!$B$2:$W$322,20,FALSE)</f>
        <v>$10</v>
      </c>
      <c t="str" s="45" r="Y38">
        <f>VLOOKUP(B38,'Razzball Projections'!$B$2:$W$322,21,FALSE)</f>
        <v>$12</v>
      </c>
      <c t="str" s="45" r="Z38">
        <f>VLOOKUP(B38,'Razzball Projections'!$B$2:$W$322,22,FALSE)</f>
        <v>$13</v>
      </c>
      <c s="2" r="AB38"/>
    </row>
    <row customHeight="1" r="39" ht="15.0">
      <c t="str" s="44" r="A39">
        <f>VLOOKUP(B39&amp;"*",'Razzball Rankings'!$B$5:$H$204,7,FALSE)</f>
        <v>38</v>
      </c>
      <c t="str" s="29" r="B39">
        <f>'Razzball Projections'!B38</f>
        <v>Pierre Garcon</v>
      </c>
      <c t="str" s="4" r="C39">
        <f>VLOOKUP(B39,'Razzball Projections'!$B$2:$W$322,2,FALSE)</f>
        <v>WR</v>
      </c>
      <c t="str" s="4" r="D39">
        <f>VLOOKUP(B39,'Razzball Projections'!$B$2:$W$322,3,FALSE)</f>
        <v>WAS</v>
      </c>
      <c t="s" s="4" r="E39">
        <v>132</v>
      </c>
      <c t="str" s="33" r="F39">
        <f>VLOOKUP(B39,'Fantasy Pros ECR'!$B$6:$H$312,7,FALSE)</f>
        <v>39.3</v>
      </c>
      <c t="str" s="33" r="G39">
        <f>VLOOKUP(B39,'Fantasy Pros ADP'!$B$6:$M$253,12,FALSE)</f>
        <v>40.4</v>
      </c>
      <c t="str" s="4" r="H39">
        <f>VLOOKUP(B39,'Razzball Projections'!$B$2:$W$322,4,FALSE)</f>
        <v>0</v>
      </c>
      <c t="str" s="4" r="I39">
        <f>VLOOKUP(B39,'Razzball Projections'!$B$2:$W$322,5,FALSE)</f>
        <v>0</v>
      </c>
      <c t="str" s="4" r="J39">
        <f>VLOOKUP(B39,'Razzball Projections'!$B$2:$W$322,6,FALSE)</f>
        <v>0</v>
      </c>
      <c t="str" s="4" r="K39">
        <f>VLOOKUP(B39,'Razzball Projections'!$B$2:$W$322,7,FALSE)</f>
        <v>0</v>
      </c>
      <c t="str" s="4" r="L39">
        <f>VLOOKUP(B39,'Razzball Projections'!$B$2:$W$322,8,FALSE)</f>
        <v>0</v>
      </c>
      <c t="str" s="4" r="M39">
        <f>VLOOKUP(B39,'Razzball Projections'!$B$2:$W$322,9,FALSE)</f>
        <v>0</v>
      </c>
      <c t="str" s="4" r="N39">
        <f>VLOOKUP(B39,'Razzball Projections'!$B$2:$W$322,10,FALSE)</f>
        <v>1</v>
      </c>
      <c t="str" s="4" r="O39">
        <f>VLOOKUP(B39,'Razzball Projections'!$B$2:$W$322,11,FALSE)</f>
        <v>6</v>
      </c>
      <c t="str" s="4" r="P39">
        <f>VLOOKUP(B39,'Razzball Projections'!$B$2:$W$322,12,FALSE)</f>
        <v>0</v>
      </c>
      <c t="str" s="4" r="Q39">
        <f>VLOOKUP(B39,'Razzball Projections'!$B$2:$W$322,13,FALSE)</f>
        <v>1</v>
      </c>
      <c t="str" s="4" r="R39">
        <f>VLOOKUP(B39,'Razzball Projections'!$B$2:$W$322,14,FALSE)</f>
        <v>89</v>
      </c>
      <c t="str" s="4" r="S39">
        <f>VLOOKUP(B39,'Razzball Projections'!$B$2:$W$322,15,FALSE)</f>
        <v>1192</v>
      </c>
      <c t="str" s="4" r="T39">
        <f>VLOOKUP(B39,'Razzball Projections'!$B$2:$W$322,16,FALSE)</f>
        <v>7</v>
      </c>
      <c t="str" s="33" r="U39">
        <f>VLOOKUP(B39,'Razzball Projections'!$B$2:$W$322,17,FALSE)</f>
        <v>160.8</v>
      </c>
      <c t="str" s="33" r="V39">
        <f>VLOOKUP(B39,'Razzball Projections'!$B$2:$W$322,18,FALSE)</f>
        <v>205.3</v>
      </c>
      <c t="str" s="33" r="W39">
        <f>VLOOKUP(B39,'Razzball Projections'!$B$2:$W$322,19,FALSE)</f>
        <v>249.8</v>
      </c>
      <c t="str" s="45" r="X39">
        <f>VLOOKUP(B39,'Razzball Projections'!$B$2:$W$322,20,FALSE)</f>
        <v>$24</v>
      </c>
      <c t="str" s="45" r="Y39">
        <f>VLOOKUP(B39,'Razzball Projections'!$B$2:$W$322,21,FALSE)</f>
        <v>$27</v>
      </c>
      <c t="str" s="45" r="Z39">
        <f>VLOOKUP(B39,'Razzball Projections'!$B$2:$W$322,22,FALSE)</f>
        <v>$29</v>
      </c>
      <c s="2" r="AB39"/>
    </row>
    <row customHeight="1" r="40" ht="15.0">
      <c t="str" s="44" r="A40">
        <f>VLOOKUP(B40&amp;"*",'Razzball Rankings'!$B$5:$H$204,7,FALSE)</f>
        <v>39</v>
      </c>
      <c t="str" s="29" r="B40">
        <f>'Razzball Projections'!B70</f>
        <v>Julius Thomas</v>
      </c>
      <c t="str" s="4" r="C40">
        <f>VLOOKUP(B40,'Razzball Projections'!$B$2:$W$322,2,FALSE)</f>
        <v>TE</v>
      </c>
      <c t="str" s="4" r="D40">
        <f>VLOOKUP(B40,'Razzball Projections'!$B$2:$W$322,3,FALSE)</f>
        <v>DEN</v>
      </c>
      <c s="4" r="E40"/>
      <c t="str" s="33" r="F40">
        <f>VLOOKUP(B40,'Fantasy Pros ECR'!$B$6:$H$312,7,FALSE)</f>
        <v>37.5</v>
      </c>
      <c t="str" s="33" r="G40">
        <f>VLOOKUP(B40,'Fantasy Pros ADP'!$B$6:$M$253,12,FALSE)</f>
        <v>30.0</v>
      </c>
      <c t="str" s="4" r="H40">
        <f>VLOOKUP(B40,'Razzball Projections'!$B$2:$W$322,4,FALSE)</f>
        <v>0</v>
      </c>
      <c t="str" s="4" r="I40">
        <f>VLOOKUP(B40,'Razzball Projections'!$B$2:$W$322,5,FALSE)</f>
        <v>0</v>
      </c>
      <c t="str" s="4" r="J40">
        <f>VLOOKUP(B40,'Razzball Projections'!$B$2:$W$322,6,FALSE)</f>
        <v>0</v>
      </c>
      <c t="str" s="4" r="K40">
        <f>VLOOKUP(B40,'Razzball Projections'!$B$2:$W$322,7,FALSE)</f>
        <v>0</v>
      </c>
      <c t="str" s="4" r="L40">
        <f>VLOOKUP(B40,'Razzball Projections'!$B$2:$W$322,8,FALSE)</f>
        <v>0</v>
      </c>
      <c t="str" s="4" r="M40">
        <f>VLOOKUP(B40,'Razzball Projections'!$B$2:$W$322,9,FALSE)</f>
        <v>0</v>
      </c>
      <c t="str" s="4" r="N40">
        <f>VLOOKUP(B40,'Razzball Projections'!$B$2:$W$322,10,FALSE)</f>
        <v>0</v>
      </c>
      <c t="str" s="4" r="O40">
        <f>VLOOKUP(B40,'Razzball Projections'!$B$2:$W$322,11,FALSE)</f>
        <v>0</v>
      </c>
      <c t="str" s="4" r="P40">
        <f>VLOOKUP(B40,'Razzball Projections'!$B$2:$W$322,12,FALSE)</f>
        <v>0</v>
      </c>
      <c t="str" s="4" r="Q40">
        <f>VLOOKUP(B40,'Razzball Projections'!$B$2:$W$322,13,FALSE)</f>
        <v>1</v>
      </c>
      <c t="str" s="4" r="R40">
        <f>VLOOKUP(B40,'Razzball Projections'!$B$2:$W$322,14,FALSE)</f>
        <v>66</v>
      </c>
      <c t="str" s="4" r="S40">
        <f>VLOOKUP(B40,'Razzball Projections'!$B$2:$W$322,15,FALSE)</f>
        <v>867</v>
      </c>
      <c t="str" s="4" r="T40">
        <f>VLOOKUP(B40,'Razzball Projections'!$B$2:$W$322,16,FALSE)</f>
        <v>10</v>
      </c>
      <c t="str" s="33" r="U40">
        <f>VLOOKUP(B40,'Razzball Projections'!$B$2:$W$322,17,FALSE)</f>
        <v>145.7</v>
      </c>
      <c t="str" s="33" r="V40">
        <f>VLOOKUP(B40,'Razzball Projections'!$B$2:$W$322,18,FALSE)</f>
        <v>178.7</v>
      </c>
      <c t="str" s="33" r="W40">
        <f>VLOOKUP(B40,'Razzball Projections'!$B$2:$W$322,19,FALSE)</f>
        <v>211.7</v>
      </c>
      <c t="str" s="45" r="X40">
        <f>VLOOKUP(B40,'Razzball Projections'!$B$2:$W$322,20,FALSE)</f>
        <v>$22</v>
      </c>
      <c t="str" s="45" r="Y40">
        <f>VLOOKUP(B40,'Razzball Projections'!$B$2:$W$322,21,FALSE)</f>
        <v>$23</v>
      </c>
      <c t="str" s="45" r="Z40">
        <f>VLOOKUP(B40,'Razzball Projections'!$B$2:$W$322,22,FALSE)</f>
        <v>$24</v>
      </c>
      <c s="2" r="AB40"/>
    </row>
    <row customHeight="1" r="41" ht="15.0">
      <c t="str" s="44" r="A41">
        <f>VLOOKUP(B41&amp;"*",'Razzball Rankings'!$B$5:$H$204,7,FALSE)</f>
        <v>40</v>
      </c>
      <c t="str" s="29" r="B41">
        <f>'Razzball Projections'!B54</f>
        <v>Shane Vereen</v>
      </c>
      <c t="str" s="4" r="C41">
        <f>VLOOKUP(B41,'Razzball Projections'!$B$2:$W$322,2,FALSE)</f>
        <v>RB</v>
      </c>
      <c t="str" s="4" r="D41">
        <f>VLOOKUP(B41,'Razzball Projections'!$B$2:$W$322,3,FALSE)</f>
        <v>NE</v>
      </c>
      <c t="s" s="4" r="E41">
        <v>133</v>
      </c>
      <c t="str" s="33" r="F41">
        <f>VLOOKUP(B41,'Fantasy Pros ECR'!$B$6:$H$312,7,FALSE)</f>
        <v>54.1</v>
      </c>
      <c t="str" s="33" r="G41">
        <f>VLOOKUP(B41,'Fantasy Pros ADP'!$B$6:$M$253,12,FALSE)</f>
        <v>67.2</v>
      </c>
      <c t="str" s="4" r="H41">
        <f>VLOOKUP(B41,'Razzball Projections'!$B$2:$W$322,4,FALSE)</f>
        <v>0</v>
      </c>
      <c t="str" s="4" r="I41">
        <f>VLOOKUP(B41,'Razzball Projections'!$B$2:$W$322,5,FALSE)</f>
        <v>0</v>
      </c>
      <c t="str" s="4" r="J41">
        <f>VLOOKUP(B41,'Razzball Projections'!$B$2:$W$322,6,FALSE)</f>
        <v>0</v>
      </c>
      <c t="str" s="4" r="K41">
        <f>VLOOKUP(B41,'Razzball Projections'!$B$2:$W$322,7,FALSE)</f>
        <v>0</v>
      </c>
      <c t="str" s="4" r="L41">
        <f>VLOOKUP(B41,'Razzball Projections'!$B$2:$W$322,8,FALSE)</f>
        <v>0</v>
      </c>
      <c t="str" s="4" r="M41">
        <f>VLOOKUP(B41,'Razzball Projections'!$B$2:$W$322,9,FALSE)</f>
        <v>0</v>
      </c>
      <c t="str" s="4" r="N41">
        <f>VLOOKUP(B41,'Razzball Projections'!$B$2:$W$322,10,FALSE)</f>
        <v>134</v>
      </c>
      <c t="str" s="4" r="O41">
        <f>VLOOKUP(B41,'Razzball Projections'!$B$2:$W$322,11,FALSE)</f>
        <v>501</v>
      </c>
      <c t="str" s="4" r="P41">
        <f>VLOOKUP(B41,'Razzball Projections'!$B$2:$W$322,12,FALSE)</f>
        <v>3</v>
      </c>
      <c t="str" s="4" r="Q41">
        <f>VLOOKUP(B41,'Razzball Projections'!$B$2:$W$322,13,FALSE)</f>
        <v>1</v>
      </c>
      <c t="str" s="4" r="R41">
        <f>VLOOKUP(B41,'Razzball Projections'!$B$2:$W$322,14,FALSE)</f>
        <v>67</v>
      </c>
      <c t="str" s="4" r="S41">
        <f>VLOOKUP(B41,'Razzball Projections'!$B$2:$W$322,15,FALSE)</f>
        <v>624</v>
      </c>
      <c t="str" s="4" r="T41">
        <f>VLOOKUP(B41,'Razzball Projections'!$B$2:$W$322,16,FALSE)</f>
        <v>5</v>
      </c>
      <c t="str" s="33" r="U41">
        <f>VLOOKUP(B41,'Razzball Projections'!$B$2:$W$322,17,FALSE)</f>
        <v>157.9</v>
      </c>
      <c t="str" s="33" r="V41">
        <f>VLOOKUP(B41,'Razzball Projections'!$B$2:$W$322,18,FALSE)</f>
        <v>191.4</v>
      </c>
      <c t="str" s="33" r="W41">
        <f>VLOOKUP(B41,'Razzball Projections'!$B$2:$W$322,19,FALSE)</f>
        <v>224.9</v>
      </c>
      <c t="str" s="45" r="X41">
        <f>VLOOKUP(B41,'Razzball Projections'!$B$2:$W$322,20,FALSE)</f>
        <v>$20</v>
      </c>
      <c t="str" s="45" r="Y41">
        <f>VLOOKUP(B41,'Razzball Projections'!$B$2:$W$322,21,FALSE)</f>
        <v>$24</v>
      </c>
      <c t="str" s="45" r="Z41">
        <f>VLOOKUP(B41,'Razzball Projections'!$B$2:$W$322,22,FALSE)</f>
        <v>$27</v>
      </c>
      <c s="2" r="AB41"/>
    </row>
    <row customHeight="1" r="42" ht="15.0">
      <c t="str" s="44" r="A42">
        <f>VLOOKUP(B42&amp;"*",'Razzball Rankings'!$B$5:$H$204,7,FALSE)</f>
        <v>41</v>
      </c>
      <c t="str" s="29" r="B42">
        <f>'Razzball Projections'!B39</f>
        <v>Kendall Wright</v>
      </c>
      <c t="str" s="4" r="C42">
        <f>VLOOKUP(B42,'Razzball Projections'!$B$2:$W$322,2,FALSE)</f>
        <v>WR</v>
      </c>
      <c t="str" s="4" r="D42">
        <f>VLOOKUP(B42,'Razzball Projections'!$B$2:$W$322,3,FALSE)</f>
        <v>TEN</v>
      </c>
      <c t="s" s="4" r="E42">
        <v>134</v>
      </c>
      <c t="str" s="33" r="F42">
        <f>VLOOKUP(B42,'Fantasy Pros ECR'!$B$6:$H$312,7,FALSE)</f>
        <v>70.7</v>
      </c>
      <c t="str" s="33" r="G42">
        <f>VLOOKUP(B42,'Fantasy Pros ADP'!$B$6:$M$253,12,FALSE)</f>
        <v>88.4</v>
      </c>
      <c t="str" s="4" r="H42">
        <f>VLOOKUP(B42,'Razzball Projections'!$B$2:$W$322,4,FALSE)</f>
        <v>0</v>
      </c>
      <c t="str" s="4" r="I42">
        <f>VLOOKUP(B42,'Razzball Projections'!$B$2:$W$322,5,FALSE)</f>
        <v>0</v>
      </c>
      <c t="str" s="4" r="J42">
        <f>VLOOKUP(B42,'Razzball Projections'!$B$2:$W$322,6,FALSE)</f>
        <v>0</v>
      </c>
      <c t="str" s="4" r="K42">
        <f>VLOOKUP(B42,'Razzball Projections'!$B$2:$W$322,7,FALSE)</f>
        <v>0</v>
      </c>
      <c t="str" s="4" r="L42">
        <f>VLOOKUP(B42,'Razzball Projections'!$B$2:$W$322,8,FALSE)</f>
        <v>0</v>
      </c>
      <c t="str" s="4" r="M42">
        <f>VLOOKUP(B42,'Razzball Projections'!$B$2:$W$322,9,FALSE)</f>
        <v>0</v>
      </c>
      <c t="str" s="4" r="N42">
        <f>VLOOKUP(B42,'Razzball Projections'!$B$2:$W$322,10,FALSE)</f>
        <v>1</v>
      </c>
      <c t="str" s="4" r="O42">
        <f>VLOOKUP(B42,'Razzball Projections'!$B$2:$W$322,11,FALSE)</f>
        <v>4</v>
      </c>
      <c t="str" s="4" r="P42">
        <f>VLOOKUP(B42,'Razzball Projections'!$B$2:$W$322,12,FALSE)</f>
        <v>0</v>
      </c>
      <c t="str" s="4" r="Q42">
        <f>VLOOKUP(B42,'Razzball Projections'!$B$2:$W$322,13,FALSE)</f>
        <v>1</v>
      </c>
      <c t="str" s="4" r="R42">
        <f>VLOOKUP(B42,'Razzball Projections'!$B$2:$W$322,14,FALSE)</f>
        <v>92</v>
      </c>
      <c t="str" s="4" r="S42">
        <f>VLOOKUP(B42,'Razzball Projections'!$B$2:$W$322,15,FALSE)</f>
        <v>1172</v>
      </c>
      <c t="str" s="4" r="T42">
        <f>VLOOKUP(B42,'Razzball Projections'!$B$2:$W$322,16,FALSE)</f>
        <v>7</v>
      </c>
      <c t="str" s="33" r="U42">
        <f>VLOOKUP(B42,'Razzball Projections'!$B$2:$W$322,17,FALSE)</f>
        <v>157.6</v>
      </c>
      <c t="str" s="33" r="V42">
        <f>VLOOKUP(B42,'Razzball Projections'!$B$2:$W$322,18,FALSE)</f>
        <v>203.6</v>
      </c>
      <c t="str" s="33" r="W42">
        <f>VLOOKUP(B42,'Razzball Projections'!$B$2:$W$322,19,FALSE)</f>
        <v>249.6</v>
      </c>
      <c t="str" s="45" r="X42">
        <f>VLOOKUP(B42,'Razzball Projections'!$B$2:$W$322,20,FALSE)</f>
        <v>$17</v>
      </c>
      <c t="str" s="45" r="Y42">
        <f>VLOOKUP(B42,'Razzball Projections'!$B$2:$W$322,21,FALSE)</f>
        <v>$21</v>
      </c>
      <c t="str" s="45" r="Z42">
        <f>VLOOKUP(B42,'Razzball Projections'!$B$2:$W$322,22,FALSE)</f>
        <v>$25</v>
      </c>
      <c s="2" r="AB42"/>
    </row>
    <row customHeight="1" r="43" ht="15.0">
      <c t="str" s="44" r="A43">
        <f>VLOOKUP(B43&amp;"*",'Razzball Rankings'!$B$5:$H$204,7,FALSE)</f>
        <v>42</v>
      </c>
      <c t="str" s="29" r="B43">
        <f>'Razzball Projections'!B9</f>
        <v>Cam Newton</v>
      </c>
      <c t="str" s="4" r="C43">
        <f>VLOOKUP(B43,'Razzball Projections'!$B$2:$W$322,2,FALSE)</f>
        <v>QB</v>
      </c>
      <c t="str" s="4" r="D43">
        <f>VLOOKUP(B43,'Razzball Projections'!$B$2:$W$322,3,FALSE)</f>
        <v>CAR</v>
      </c>
      <c t="s" s="4" r="E43">
        <v>135</v>
      </c>
      <c t="str" s="33" r="F43">
        <f>VLOOKUP(B43,'Fantasy Pros ECR'!$B$6:$H$312,7,FALSE)</f>
        <v>68.7</v>
      </c>
      <c t="str" s="33" r="G43">
        <f>VLOOKUP(B43,'Fantasy Pros ADP'!$B$6:$M$253,12,FALSE)</f>
        <v>59.2</v>
      </c>
      <c t="str" s="4" r="H43">
        <f>VLOOKUP(B43,'Razzball Projections'!$B$2:$W$322,4,FALSE)</f>
        <v>523</v>
      </c>
      <c t="str" s="4" r="I43">
        <f>VLOOKUP(B43,'Razzball Projections'!$B$2:$W$322,5,FALSE)</f>
        <v>323</v>
      </c>
      <c t="str" s="4" r="J43">
        <f>VLOOKUP(B43,'Razzball Projections'!$B$2:$W$322,6,FALSE)</f>
        <v>61.8</v>
      </c>
      <c t="str" s="4" r="K43">
        <f>VLOOKUP(B43,'Razzball Projections'!$B$2:$W$322,7,FALSE)</f>
        <v>3611</v>
      </c>
      <c t="str" s="4" r="L43">
        <f>VLOOKUP(B43,'Razzball Projections'!$B$2:$W$322,8,FALSE)</f>
        <v>28</v>
      </c>
      <c t="str" s="4" r="M43">
        <f>VLOOKUP(B43,'Razzball Projections'!$B$2:$W$322,9,FALSE)</f>
        <v>13</v>
      </c>
      <c t="str" s="4" r="N43">
        <f>VLOOKUP(B43,'Razzball Projections'!$B$2:$W$322,10,FALSE)</f>
        <v>122</v>
      </c>
      <c t="str" s="4" r="O43">
        <f>VLOOKUP(B43,'Razzball Projections'!$B$2:$W$322,11,FALSE)</f>
        <v>598</v>
      </c>
      <c t="str" s="4" r="P43">
        <f>VLOOKUP(B43,'Razzball Projections'!$B$2:$W$322,12,FALSE)</f>
        <v>6</v>
      </c>
      <c t="str" s="4" r="Q43">
        <f>VLOOKUP(B43,'Razzball Projections'!$B$2:$W$322,13,FALSE)</f>
        <v>3</v>
      </c>
      <c t="str" s="4" r="R43">
        <f>VLOOKUP(B43,'Razzball Projections'!$B$2:$W$322,14,FALSE)</f>
        <v>0</v>
      </c>
      <c t="str" s="4" r="S43">
        <f>VLOOKUP(B43,'Razzball Projections'!$B$2:$W$322,15,FALSE)</f>
        <v>0</v>
      </c>
      <c t="str" s="4" r="T43">
        <f>VLOOKUP(B43,'Razzball Projections'!$B$2:$W$322,16,FALSE)</f>
        <v>0</v>
      </c>
      <c t="str" s="33" r="U43">
        <f>VLOOKUP(B43,'Razzball Projections'!$B$2:$W$322,17,FALSE)</f>
        <v>323.0</v>
      </c>
      <c t="str" s="33" r="V43">
        <f>VLOOKUP(B43,'Razzball Projections'!$B$2:$W$322,18,FALSE)</f>
        <v>323.0</v>
      </c>
      <c t="str" s="33" r="W43">
        <f>VLOOKUP(B43,'Razzball Projections'!$B$2:$W$322,19,FALSE)</f>
        <v>323.0</v>
      </c>
      <c t="str" s="45" r="X43">
        <f>VLOOKUP(B43,'Razzball Projections'!$B$2:$W$322,20,FALSE)</f>
        <v>$18</v>
      </c>
      <c t="str" s="45" r="Y43">
        <f>VLOOKUP(B43,'Razzball Projections'!$B$2:$W$322,21,FALSE)</f>
        <v>$16</v>
      </c>
      <c t="str" s="45" r="Z43">
        <f>VLOOKUP(B43,'Razzball Projections'!$B$2:$W$322,22,FALSE)</f>
        <v>$14</v>
      </c>
      <c s="2" r="AB43"/>
    </row>
    <row customHeight="1" r="44" ht="15.0">
      <c t="str" s="44" r="A44">
        <f>VLOOKUP(B44&amp;"*",'Razzball Rankings'!$B$5:$H$204,7,FALSE)</f>
        <v>43</v>
      </c>
      <c t="str" s="29" r="B44">
        <f>'Razzball Projections'!B52</f>
        <v>Vincent Jackson</v>
      </c>
      <c t="str" s="4" r="C44">
        <f>VLOOKUP(B44,'Razzball Projections'!$B$2:$W$322,2,FALSE)</f>
        <v>WR</v>
      </c>
      <c t="str" s="4" r="D44">
        <f>VLOOKUP(B44,'Razzball Projections'!$B$2:$W$322,3,FALSE)</f>
        <v>TB</v>
      </c>
      <c s="4" r="E44"/>
      <c t="str" s="33" r="F44">
        <f>VLOOKUP(B44,'Fantasy Pros ECR'!$B$6:$H$312,7,FALSE)</f>
        <v>34.3</v>
      </c>
      <c t="str" s="33" r="G44">
        <f>VLOOKUP(B44,'Fantasy Pros ADP'!$B$6:$M$253,12,FALSE)</f>
        <v>35.2</v>
      </c>
      <c t="str" s="4" r="H44">
        <f>VLOOKUP(B44,'Razzball Projections'!$B$2:$W$322,4,FALSE)</f>
        <v>0</v>
      </c>
      <c t="str" s="4" r="I44">
        <f>VLOOKUP(B44,'Razzball Projections'!$B$2:$W$322,5,FALSE)</f>
        <v>0</v>
      </c>
      <c t="str" s="4" r="J44">
        <f>VLOOKUP(B44,'Razzball Projections'!$B$2:$W$322,6,FALSE)</f>
        <v>0</v>
      </c>
      <c t="str" s="4" r="K44">
        <f>VLOOKUP(B44,'Razzball Projections'!$B$2:$W$322,7,FALSE)</f>
        <v>0</v>
      </c>
      <c t="str" s="4" r="L44">
        <f>VLOOKUP(B44,'Razzball Projections'!$B$2:$W$322,8,FALSE)</f>
        <v>0</v>
      </c>
      <c t="str" s="4" r="M44">
        <f>VLOOKUP(B44,'Razzball Projections'!$B$2:$W$322,9,FALSE)</f>
        <v>0</v>
      </c>
      <c t="str" s="4" r="N44">
        <f>VLOOKUP(B44,'Razzball Projections'!$B$2:$W$322,10,FALSE)</f>
        <v>1</v>
      </c>
      <c t="str" s="4" r="O44">
        <f>VLOOKUP(B44,'Razzball Projections'!$B$2:$W$322,11,FALSE)</f>
        <v>5</v>
      </c>
      <c t="str" s="4" r="P44">
        <f>VLOOKUP(B44,'Razzball Projections'!$B$2:$W$322,12,FALSE)</f>
        <v>0</v>
      </c>
      <c t="str" s="4" r="Q44">
        <f>VLOOKUP(B44,'Razzball Projections'!$B$2:$W$322,13,FALSE)</f>
        <v>0</v>
      </c>
      <c t="str" s="4" r="R44">
        <f>VLOOKUP(B44,'Razzball Projections'!$B$2:$W$322,14,FALSE)</f>
        <v>74</v>
      </c>
      <c t="str" s="4" r="S44">
        <f>VLOOKUP(B44,'Razzball Projections'!$B$2:$W$322,15,FALSE)</f>
        <v>1102</v>
      </c>
      <c t="str" s="4" r="T44">
        <f>VLOOKUP(B44,'Razzball Projections'!$B$2:$W$322,16,FALSE)</f>
        <v>7</v>
      </c>
      <c t="str" s="33" r="U44">
        <f>VLOOKUP(B44,'Razzball Projections'!$B$2:$W$322,17,FALSE)</f>
        <v>152.7</v>
      </c>
      <c t="str" s="33" r="V44">
        <f>VLOOKUP(B44,'Razzball Projections'!$B$2:$W$322,18,FALSE)</f>
        <v>189.7</v>
      </c>
      <c t="str" s="33" r="W44">
        <f>VLOOKUP(B44,'Razzball Projections'!$B$2:$W$322,19,FALSE)</f>
        <v>226.7</v>
      </c>
      <c t="str" s="45" r="X44">
        <f>VLOOKUP(B44,'Razzball Projections'!$B$2:$W$322,20,FALSE)</f>
        <v>$25</v>
      </c>
      <c t="str" s="45" r="Y44">
        <f>VLOOKUP(B44,'Razzball Projections'!$B$2:$W$322,21,FALSE)</f>
        <v>$25</v>
      </c>
      <c t="str" s="45" r="Z44">
        <f>VLOOKUP(B44,'Razzball Projections'!$B$2:$W$322,22,FALSE)</f>
        <v>$25</v>
      </c>
      <c s="2" r="AB44"/>
    </row>
    <row customHeight="1" r="45" ht="15.0">
      <c t="str" s="44" r="A45">
        <f>VLOOKUP(B45&amp;"*",'Razzball Rankings'!$B$5:$H$204,7,FALSE)</f>
        <v>44</v>
      </c>
      <c t="str" s="29" r="B45">
        <f>'Razzball Projections'!B55</f>
        <v>Michael Crabtree</v>
      </c>
      <c t="str" s="4" r="C45">
        <f>VLOOKUP(B45,'Razzball Projections'!$B$2:$W$322,2,FALSE)</f>
        <v>WR</v>
      </c>
      <c t="str" s="4" r="D45">
        <f>VLOOKUP(B45,'Razzball Projections'!$B$2:$W$322,3,FALSE)</f>
        <v>SF</v>
      </c>
      <c t="s" s="4" r="E45">
        <v>136</v>
      </c>
      <c t="str" s="33" r="F45">
        <f>VLOOKUP(B45,'Fantasy Pros ECR'!$B$6:$H$312,7,FALSE)</f>
        <v>48.0</v>
      </c>
      <c t="str" s="33" r="G45">
        <f>VLOOKUP(B45,'Fantasy Pros ADP'!$B$6:$M$253,12,FALSE)</f>
        <v>46.4</v>
      </c>
      <c t="str" s="4" r="H45">
        <f>VLOOKUP(B45,'Razzball Projections'!$B$2:$W$322,4,FALSE)</f>
        <v>0</v>
      </c>
      <c t="str" s="4" r="I45">
        <f>VLOOKUP(B45,'Razzball Projections'!$B$2:$W$322,5,FALSE)</f>
        <v>0</v>
      </c>
      <c t="str" s="4" r="J45">
        <f>VLOOKUP(B45,'Razzball Projections'!$B$2:$W$322,6,FALSE)</f>
        <v>0</v>
      </c>
      <c t="str" s="4" r="K45">
        <f>VLOOKUP(B45,'Razzball Projections'!$B$2:$W$322,7,FALSE)</f>
        <v>0</v>
      </c>
      <c t="str" s="4" r="L45">
        <f>VLOOKUP(B45,'Razzball Projections'!$B$2:$W$322,8,FALSE)</f>
        <v>0</v>
      </c>
      <c t="str" s="4" r="M45">
        <f>VLOOKUP(B45,'Razzball Projections'!$B$2:$W$322,9,FALSE)</f>
        <v>0</v>
      </c>
      <c t="str" s="4" r="N45">
        <f>VLOOKUP(B45,'Razzball Projections'!$B$2:$W$322,10,FALSE)</f>
        <v>1</v>
      </c>
      <c t="str" s="4" r="O45">
        <f>VLOOKUP(B45,'Razzball Projections'!$B$2:$W$322,11,FALSE)</f>
        <v>4</v>
      </c>
      <c t="str" s="4" r="P45">
        <f>VLOOKUP(B45,'Razzball Projections'!$B$2:$W$322,12,FALSE)</f>
        <v>0</v>
      </c>
      <c t="str" s="4" r="Q45">
        <f>VLOOKUP(B45,'Razzball Projections'!$B$2:$W$322,13,FALSE)</f>
        <v>1</v>
      </c>
      <c t="str" s="4" r="R45">
        <f>VLOOKUP(B45,'Razzball Projections'!$B$2:$W$322,14,FALSE)</f>
        <v>72</v>
      </c>
      <c t="str" s="4" r="S45">
        <f>VLOOKUP(B45,'Razzball Projections'!$B$2:$W$322,15,FALSE)</f>
        <v>1077</v>
      </c>
      <c t="str" s="4" r="T45">
        <f>VLOOKUP(B45,'Razzball Projections'!$B$2:$W$322,16,FALSE)</f>
        <v>8</v>
      </c>
      <c t="str" s="33" r="U45">
        <f>VLOOKUP(B45,'Razzball Projections'!$B$2:$W$322,17,FALSE)</f>
        <v>152.3</v>
      </c>
      <c t="str" s="33" r="V45">
        <f>VLOOKUP(B45,'Razzball Projections'!$B$2:$W$322,18,FALSE)</f>
        <v>188.3</v>
      </c>
      <c t="str" s="33" r="W45">
        <f>VLOOKUP(B45,'Razzball Projections'!$B$2:$W$322,19,FALSE)</f>
        <v>224.3</v>
      </c>
      <c t="str" s="45" r="X45">
        <f>VLOOKUP(B45,'Razzball Projections'!$B$2:$W$322,20,FALSE)</f>
        <v>$22</v>
      </c>
      <c t="str" s="45" r="Y45">
        <f>VLOOKUP(B45,'Razzball Projections'!$B$2:$W$322,21,FALSE)</f>
        <v>$25</v>
      </c>
      <c t="str" s="45" r="Z45">
        <f>VLOOKUP(B45,'Razzball Projections'!$B$2:$W$322,22,FALSE)</f>
        <v>$26</v>
      </c>
      <c s="2" r="AB45"/>
    </row>
    <row customHeight="1" r="46" ht="15.0">
      <c t="str" s="44" r="A46">
        <f>VLOOKUP(B46&amp;"*",'Razzball Rankings'!$B$5:$H$204,7,FALSE)</f>
        <v>45</v>
      </c>
      <c t="str" s="29" r="B46">
        <f>'Razzball Projections'!B50</f>
        <v>Michael Floyd</v>
      </c>
      <c t="str" s="4" r="C46">
        <f>VLOOKUP(B46,'Razzball Projections'!$B$2:$W$322,2,FALSE)</f>
        <v>WR</v>
      </c>
      <c t="str" s="4" r="D46">
        <f>VLOOKUP(B46,'Razzball Projections'!$B$2:$W$322,3,FALSE)</f>
        <v>ARI</v>
      </c>
      <c s="4" r="E46"/>
      <c t="str" s="33" r="F46">
        <f>VLOOKUP(B46,'Fantasy Pros ECR'!$B$6:$H$312,7,FALSE)</f>
        <v>50.2</v>
      </c>
      <c t="str" s="33" r="G46">
        <f>VLOOKUP(B46,'Fantasy Pros ADP'!$B$6:$M$253,12,FALSE)</f>
        <v>62.2</v>
      </c>
      <c t="str" s="4" r="H46">
        <f>VLOOKUP(B46,'Razzball Projections'!$B$2:$W$322,4,FALSE)</f>
        <v>0</v>
      </c>
      <c t="str" s="4" r="I46">
        <f>VLOOKUP(B46,'Razzball Projections'!$B$2:$W$322,5,FALSE)</f>
        <v>0</v>
      </c>
      <c t="str" s="4" r="J46">
        <f>VLOOKUP(B46,'Razzball Projections'!$B$2:$W$322,6,FALSE)</f>
        <v>0</v>
      </c>
      <c t="str" s="4" r="K46">
        <f>VLOOKUP(B46,'Razzball Projections'!$B$2:$W$322,7,FALSE)</f>
        <v>0</v>
      </c>
      <c t="str" s="4" r="L46">
        <f>VLOOKUP(B46,'Razzball Projections'!$B$2:$W$322,8,FALSE)</f>
        <v>0</v>
      </c>
      <c t="str" s="4" r="M46">
        <f>VLOOKUP(B46,'Razzball Projections'!$B$2:$W$322,9,FALSE)</f>
        <v>0</v>
      </c>
      <c t="str" s="4" r="N46">
        <f>VLOOKUP(B46,'Razzball Projections'!$B$2:$W$322,10,FALSE)</f>
        <v>0</v>
      </c>
      <c t="str" s="4" r="O46">
        <f>VLOOKUP(B46,'Razzball Projections'!$B$2:$W$322,11,FALSE)</f>
        <v>0</v>
      </c>
      <c t="str" s="4" r="P46">
        <f>VLOOKUP(B46,'Razzball Projections'!$B$2:$W$322,12,FALSE)</f>
        <v>0</v>
      </c>
      <c t="str" s="4" r="Q46">
        <f>VLOOKUP(B46,'Razzball Projections'!$B$2:$W$322,13,FALSE)</f>
        <v>0</v>
      </c>
      <c t="str" s="4" r="R46">
        <f>VLOOKUP(B46,'Razzball Projections'!$B$2:$W$322,14,FALSE)</f>
        <v>84</v>
      </c>
      <c t="str" s="4" r="S46">
        <f>VLOOKUP(B46,'Razzball Projections'!$B$2:$W$322,15,FALSE)</f>
        <v>1112</v>
      </c>
      <c t="str" s="4" r="T46">
        <f>VLOOKUP(B46,'Razzball Projections'!$B$2:$W$322,16,FALSE)</f>
        <v>6</v>
      </c>
      <c t="str" s="33" r="U46">
        <f>VLOOKUP(B46,'Razzball Projections'!$B$2:$W$322,17,FALSE)</f>
        <v>147.2</v>
      </c>
      <c t="str" s="33" r="V46">
        <f>VLOOKUP(B46,'Razzball Projections'!$B$2:$W$322,18,FALSE)</f>
        <v>189.2</v>
      </c>
      <c t="str" s="33" r="W46">
        <f>VLOOKUP(B46,'Razzball Projections'!$B$2:$W$322,19,FALSE)</f>
        <v>231.2</v>
      </c>
      <c t="str" s="45" r="X46">
        <f>VLOOKUP(B46,'Razzball Projections'!$B$2:$W$322,20,FALSE)</f>
        <v>$23</v>
      </c>
      <c t="str" s="45" r="Y46">
        <f>VLOOKUP(B46,'Razzball Projections'!$B$2:$W$322,21,FALSE)</f>
        <v>$25</v>
      </c>
      <c t="str" s="45" r="Z46">
        <f>VLOOKUP(B46,'Razzball Projections'!$B$2:$W$322,22,FALSE)</f>
        <v>$27</v>
      </c>
      <c s="2" r="AB46"/>
    </row>
    <row customHeight="1" r="47" ht="15.0">
      <c t="str" s="44" r="A47">
        <f>VLOOKUP(B47&amp;"*",'Razzball Rankings'!$B$5:$H$204,7,FALSE)</f>
        <v>46</v>
      </c>
      <c t="str" s="29" r="B47">
        <f>'Razzball Projections'!B64</f>
        <v>DeSean Jackson</v>
      </c>
      <c t="str" s="4" r="C47">
        <f>VLOOKUP(B47,'Razzball Projections'!$B$2:$W$322,2,FALSE)</f>
        <v>WR</v>
      </c>
      <c t="str" s="4" r="D47">
        <f>VLOOKUP(B47,'Razzball Projections'!$B$2:$W$322,3,FALSE)</f>
        <v>WAS</v>
      </c>
      <c s="4" r="E47"/>
      <c t="str" s="33" r="F47">
        <f>VLOOKUP(B47,'Fantasy Pros ECR'!$B$6:$H$312,7,FALSE)</f>
        <v>56.2</v>
      </c>
      <c t="str" s="33" r="G47">
        <f>VLOOKUP(B47,'Fantasy Pros ADP'!$B$6:$M$253,12,FALSE)</f>
        <v>51.6</v>
      </c>
      <c t="str" s="4" r="H47">
        <f>VLOOKUP(B47,'Razzball Projections'!$B$2:$W$322,4,FALSE)</f>
        <v>0</v>
      </c>
      <c t="str" s="4" r="I47">
        <f>VLOOKUP(B47,'Razzball Projections'!$B$2:$W$322,5,FALSE)</f>
        <v>0</v>
      </c>
      <c t="str" s="4" r="J47">
        <f>VLOOKUP(B47,'Razzball Projections'!$B$2:$W$322,6,FALSE)</f>
        <v>0</v>
      </c>
      <c t="str" s="4" r="K47">
        <f>VLOOKUP(B47,'Razzball Projections'!$B$2:$W$322,7,FALSE)</f>
        <v>0</v>
      </c>
      <c t="str" s="4" r="L47">
        <f>VLOOKUP(B47,'Razzball Projections'!$B$2:$W$322,8,FALSE)</f>
        <v>0</v>
      </c>
      <c t="str" s="4" r="M47">
        <f>VLOOKUP(B47,'Razzball Projections'!$B$2:$W$322,9,FALSE)</f>
        <v>0</v>
      </c>
      <c t="str" s="4" r="N47">
        <f>VLOOKUP(B47,'Razzball Projections'!$B$2:$W$322,10,FALSE)</f>
        <v>4</v>
      </c>
      <c t="str" s="4" r="O47">
        <f>VLOOKUP(B47,'Razzball Projections'!$B$2:$W$322,11,FALSE)</f>
        <v>24</v>
      </c>
      <c t="str" s="4" r="P47">
        <f>VLOOKUP(B47,'Razzball Projections'!$B$2:$W$322,12,FALSE)</f>
        <v>0</v>
      </c>
      <c t="str" s="4" r="Q47">
        <f>VLOOKUP(B47,'Razzball Projections'!$B$2:$W$322,13,FALSE)</f>
        <v>0</v>
      </c>
      <c t="str" s="4" r="R47">
        <f>VLOOKUP(B47,'Razzball Projections'!$B$2:$W$322,14,FALSE)</f>
        <v>71</v>
      </c>
      <c t="str" s="4" r="S47">
        <f>VLOOKUP(B47,'Razzball Projections'!$B$2:$W$322,15,FALSE)</f>
        <v>1017</v>
      </c>
      <c t="str" s="4" r="T47">
        <f>VLOOKUP(B47,'Razzball Projections'!$B$2:$W$322,16,FALSE)</f>
        <v>7</v>
      </c>
      <c t="str" s="33" r="U47">
        <f>VLOOKUP(B47,'Razzball Projections'!$B$2:$W$322,17,FALSE)</f>
        <v>146.7</v>
      </c>
      <c t="str" s="33" r="V47">
        <f>VLOOKUP(B47,'Razzball Projections'!$B$2:$W$322,18,FALSE)</f>
        <v>182.2</v>
      </c>
      <c t="str" s="33" r="W47">
        <f>VLOOKUP(B47,'Razzball Projections'!$B$2:$W$322,19,FALSE)</f>
        <v>217.7</v>
      </c>
      <c t="str" s="45" r="X47">
        <f>VLOOKUP(B47,'Razzball Projections'!$B$2:$W$322,20,FALSE)</f>
        <v>$18</v>
      </c>
      <c t="str" s="45" r="Y47">
        <f>VLOOKUP(B47,'Razzball Projections'!$B$2:$W$322,21,FALSE)</f>
        <v>$19</v>
      </c>
      <c t="str" s="45" r="Z47">
        <f>VLOOKUP(B47,'Razzball Projections'!$B$2:$W$322,22,FALSE)</f>
        <v>$19</v>
      </c>
      <c s="2" r="AB47"/>
    </row>
    <row customHeight="1" r="48" ht="15.0">
      <c t="str" s="44" r="A48">
        <f>VLOOKUP(B48&amp;"*",'Razzball Rankings'!$B$5:$H$204,7,FALSE)</f>
        <v>47</v>
      </c>
      <c t="str" s="29" r="B48">
        <f>'Razzball Projections'!B48</f>
        <v>Andre Johnson</v>
      </c>
      <c t="str" s="4" r="C48">
        <f>VLOOKUP(B48,'Razzball Projections'!$B$2:$W$322,2,FALSE)</f>
        <v>WR</v>
      </c>
      <c t="str" s="4" r="D48">
        <f>VLOOKUP(B48,'Razzball Projections'!$B$2:$W$322,3,FALSE)</f>
        <v>HOU</v>
      </c>
      <c s="4" r="E48"/>
      <c t="str" s="33" r="F48">
        <f>VLOOKUP(B48,'Fantasy Pros ECR'!$B$6:$H$312,7,FALSE)</f>
        <v>39.2</v>
      </c>
      <c t="str" s="33" r="G48">
        <f>VLOOKUP(B48,'Fantasy Pros ADP'!$B$6:$M$253,12,FALSE)</f>
        <v>38.4</v>
      </c>
      <c t="str" s="4" r="H48">
        <f>VLOOKUP(B48,'Razzball Projections'!$B$2:$W$322,4,FALSE)</f>
        <v>0</v>
      </c>
      <c t="str" s="4" r="I48">
        <f>VLOOKUP(B48,'Razzball Projections'!$B$2:$W$322,5,FALSE)</f>
        <v>0</v>
      </c>
      <c t="str" s="4" r="J48">
        <f>VLOOKUP(B48,'Razzball Projections'!$B$2:$W$322,6,FALSE)</f>
        <v>0</v>
      </c>
      <c t="str" s="4" r="K48">
        <f>VLOOKUP(B48,'Razzball Projections'!$B$2:$W$322,7,FALSE)</f>
        <v>0</v>
      </c>
      <c t="str" s="4" r="L48">
        <f>VLOOKUP(B48,'Razzball Projections'!$B$2:$W$322,8,FALSE)</f>
        <v>0</v>
      </c>
      <c t="str" s="4" r="M48">
        <f>VLOOKUP(B48,'Razzball Projections'!$B$2:$W$322,9,FALSE)</f>
        <v>0</v>
      </c>
      <c t="str" s="4" r="N48">
        <f>VLOOKUP(B48,'Razzball Projections'!$B$2:$W$322,10,FALSE)</f>
        <v>0</v>
      </c>
      <c t="str" s="4" r="O48">
        <f>VLOOKUP(B48,'Razzball Projections'!$B$2:$W$322,11,FALSE)</f>
        <v>0</v>
      </c>
      <c t="str" s="4" r="P48">
        <f>VLOOKUP(B48,'Razzball Projections'!$B$2:$W$322,12,FALSE)</f>
        <v>0</v>
      </c>
      <c t="str" s="4" r="Q48">
        <f>VLOOKUP(B48,'Razzball Projections'!$B$2:$W$322,13,FALSE)</f>
        <v>0</v>
      </c>
      <c t="str" s="4" r="R48">
        <f>VLOOKUP(B48,'Razzball Projections'!$B$2:$W$322,14,FALSE)</f>
        <v>87</v>
      </c>
      <c t="str" s="4" r="S48">
        <f>VLOOKUP(B48,'Razzball Projections'!$B$2:$W$322,15,FALSE)</f>
        <v>1099</v>
      </c>
      <c t="str" s="4" r="T48">
        <f>VLOOKUP(B48,'Razzball Projections'!$B$2:$W$322,16,FALSE)</f>
        <v>6</v>
      </c>
      <c t="str" s="33" r="U48">
        <f>VLOOKUP(B48,'Razzball Projections'!$B$2:$W$322,17,FALSE)</f>
        <v>145.3</v>
      </c>
      <c t="str" s="33" r="V48">
        <f>VLOOKUP(B48,'Razzball Projections'!$B$2:$W$322,18,FALSE)</f>
        <v>188.8</v>
      </c>
      <c t="str" s="33" r="W48">
        <f>VLOOKUP(B48,'Razzball Projections'!$B$2:$W$322,19,FALSE)</f>
        <v>232.3</v>
      </c>
      <c t="str" s="45" r="X48">
        <f>VLOOKUP(B48,'Razzball Projections'!$B$2:$W$322,20,FALSE)</f>
        <v>$24</v>
      </c>
      <c t="str" s="45" r="Y48">
        <f>VLOOKUP(B48,'Razzball Projections'!$B$2:$W$322,21,FALSE)</f>
        <v>$28</v>
      </c>
      <c t="str" s="45" r="Z48">
        <f>VLOOKUP(B48,'Razzball Projections'!$B$2:$W$322,22,FALSE)</f>
        <v>$30</v>
      </c>
      <c s="2" r="AB48"/>
    </row>
    <row customHeight="1" r="49" ht="15.0">
      <c t="str" s="44" r="A49">
        <f>VLOOKUP(B49&amp;"*",'Razzball Rankings'!$B$5:$H$204,7,FALSE)</f>
        <v>48</v>
      </c>
      <c t="str" s="29" r="B49">
        <f>'Razzball Projections'!B11</f>
        <v>Tom Brady</v>
      </c>
      <c t="str" s="4" r="C49">
        <f>VLOOKUP(B49,'Razzball Projections'!$B$2:$W$322,2,FALSE)</f>
        <v>QB</v>
      </c>
      <c t="str" s="4" r="D49">
        <f>VLOOKUP(B49,'Razzball Projections'!$B$2:$W$322,3,FALSE)</f>
        <v>NE</v>
      </c>
      <c t="s" s="4" r="E49">
        <v>137</v>
      </c>
      <c t="str" s="33" r="F49">
        <f>VLOOKUP(B49,'Fantasy Pros ECR'!$B$6:$H$312,7,FALSE)</f>
        <v>70.1</v>
      </c>
      <c t="str" s="33" r="G49">
        <f>VLOOKUP(B49,'Fantasy Pros ADP'!$B$6:$M$253,12,FALSE)</f>
        <v>58.4</v>
      </c>
      <c t="str" s="4" r="H49">
        <f>VLOOKUP(B49,'Razzball Projections'!$B$2:$W$322,4,FALSE)</f>
        <v>624</v>
      </c>
      <c t="str" s="4" r="I49">
        <f>VLOOKUP(B49,'Razzball Projections'!$B$2:$W$322,5,FALSE)</f>
        <v>394</v>
      </c>
      <c t="str" s="4" r="J49">
        <f>VLOOKUP(B49,'Razzball Projections'!$B$2:$W$322,6,FALSE)</f>
        <v>63.1</v>
      </c>
      <c t="str" s="4" r="K49">
        <f>VLOOKUP(B49,'Razzball Projections'!$B$2:$W$322,7,FALSE)</f>
        <v>4459</v>
      </c>
      <c t="str" s="4" r="L49">
        <f>VLOOKUP(B49,'Razzball Projections'!$B$2:$W$322,8,FALSE)</f>
        <v>36</v>
      </c>
      <c t="str" s="4" r="M49">
        <f>VLOOKUP(B49,'Razzball Projections'!$B$2:$W$322,9,FALSE)</f>
        <v>12</v>
      </c>
      <c t="str" s="4" r="N49">
        <f>VLOOKUP(B49,'Razzball Projections'!$B$2:$W$322,10,FALSE)</f>
        <v>26</v>
      </c>
      <c t="str" s="4" r="O49">
        <f>VLOOKUP(B49,'Razzball Projections'!$B$2:$W$322,11,FALSE)</f>
        <v>28</v>
      </c>
      <c t="str" s="4" r="P49">
        <f>VLOOKUP(B49,'Razzball Projections'!$B$2:$W$322,12,FALSE)</f>
        <v>1</v>
      </c>
      <c t="str" s="4" r="Q49">
        <f>VLOOKUP(B49,'Razzball Projections'!$B$2:$W$322,13,FALSE)</f>
        <v>3</v>
      </c>
      <c t="str" s="4" r="R49">
        <f>VLOOKUP(B49,'Razzball Projections'!$B$2:$W$322,14,FALSE)</f>
        <v>0</v>
      </c>
      <c t="str" s="4" r="S49">
        <f>VLOOKUP(B49,'Razzball Projections'!$B$2:$W$322,15,FALSE)</f>
        <v>0</v>
      </c>
      <c t="str" s="4" r="T49">
        <f>VLOOKUP(B49,'Razzball Projections'!$B$2:$W$322,16,FALSE)</f>
        <v>0</v>
      </c>
      <c t="str" s="33" r="U49">
        <f>VLOOKUP(B49,'Razzball Projections'!$B$2:$W$322,17,FALSE)</f>
        <v>302.3</v>
      </c>
      <c t="str" s="33" r="V49">
        <f>VLOOKUP(B49,'Razzball Projections'!$B$2:$W$322,18,FALSE)</f>
        <v>302.3</v>
      </c>
      <c t="str" s="33" r="W49">
        <f>VLOOKUP(B49,'Razzball Projections'!$B$2:$W$322,19,FALSE)</f>
        <v>302.3</v>
      </c>
      <c t="str" s="45" r="X49">
        <f>VLOOKUP(B49,'Razzball Projections'!$B$2:$W$322,20,FALSE)</f>
        <v>$17</v>
      </c>
      <c t="str" s="45" r="Y49">
        <f>VLOOKUP(B49,'Razzball Projections'!$B$2:$W$322,21,FALSE)</f>
        <v>$15</v>
      </c>
      <c t="str" s="45" r="Z49">
        <f>VLOOKUP(B49,'Razzball Projections'!$B$2:$W$322,22,FALSE)</f>
        <v>$13</v>
      </c>
      <c s="2" r="AB49"/>
    </row>
    <row customHeight="1" r="50" ht="15.0">
      <c t="str" s="44" r="A50">
        <f>VLOOKUP(B50&amp;"*",'Razzball Rankings'!$B$5:$H$204,7,FALSE)</f>
        <v>49</v>
      </c>
      <c t="str" s="29" r="B50">
        <f>'Razzball Projections'!B68</f>
        <v>Reggie Wayne</v>
      </c>
      <c t="str" s="4" r="C50">
        <f>VLOOKUP(B50,'Razzball Projections'!$B$2:$W$322,2,FALSE)</f>
        <v>WR</v>
      </c>
      <c t="str" s="4" r="D50">
        <f>VLOOKUP(B50,'Razzball Projections'!$B$2:$W$322,3,FALSE)</f>
        <v>IND</v>
      </c>
      <c s="4" r="E50"/>
      <c t="str" s="33" r="F50">
        <f>VLOOKUP(B50,'Fantasy Pros ECR'!$B$6:$H$312,7,FALSE)</f>
        <v>88.4</v>
      </c>
      <c t="str" s="33" r="G50">
        <f>VLOOKUP(B50,'Fantasy Pros ADP'!$B$6:$M$253,12,FALSE)</f>
        <v>91.6</v>
      </c>
      <c t="str" s="4" r="H50">
        <f>VLOOKUP(B50,'Razzball Projections'!$B$2:$W$322,4,FALSE)</f>
        <v>0</v>
      </c>
      <c t="str" s="4" r="I50">
        <f>VLOOKUP(B50,'Razzball Projections'!$B$2:$W$322,5,FALSE)</f>
        <v>0</v>
      </c>
      <c t="str" s="4" r="J50">
        <f>VLOOKUP(B50,'Razzball Projections'!$B$2:$W$322,6,FALSE)</f>
        <v>0</v>
      </c>
      <c t="str" s="4" r="K50">
        <f>VLOOKUP(B50,'Razzball Projections'!$B$2:$W$322,7,FALSE)</f>
        <v>0</v>
      </c>
      <c t="str" s="4" r="L50">
        <f>VLOOKUP(B50,'Razzball Projections'!$B$2:$W$322,8,FALSE)</f>
        <v>0</v>
      </c>
      <c t="str" s="4" r="M50">
        <f>VLOOKUP(B50,'Razzball Projections'!$B$2:$W$322,9,FALSE)</f>
        <v>0</v>
      </c>
      <c t="str" s="4" r="N50">
        <f>VLOOKUP(B50,'Razzball Projections'!$B$2:$W$322,10,FALSE)</f>
        <v>0</v>
      </c>
      <c t="str" s="4" r="O50">
        <f>VLOOKUP(B50,'Razzball Projections'!$B$2:$W$322,11,FALSE)</f>
        <v>0</v>
      </c>
      <c t="str" s="4" r="P50">
        <f>VLOOKUP(B50,'Razzball Projections'!$B$2:$W$322,12,FALSE)</f>
        <v>0</v>
      </c>
      <c t="str" s="4" r="Q50">
        <f>VLOOKUP(B50,'Razzball Projections'!$B$2:$W$322,13,FALSE)</f>
        <v>0</v>
      </c>
      <c t="str" s="4" r="R50">
        <f>VLOOKUP(B50,'Razzball Projections'!$B$2:$W$322,14,FALSE)</f>
        <v>74</v>
      </c>
      <c t="str" s="4" r="S50">
        <f>VLOOKUP(B50,'Razzball Projections'!$B$2:$W$322,15,FALSE)</f>
        <v>984</v>
      </c>
      <c t="str" s="4" r="T50">
        <f>VLOOKUP(B50,'Razzball Projections'!$B$2:$W$322,16,FALSE)</f>
        <v>7</v>
      </c>
      <c t="str" s="33" r="U50">
        <f>VLOOKUP(B50,'Razzball Projections'!$B$2:$W$322,17,FALSE)</f>
        <v>140.4</v>
      </c>
      <c t="str" s="33" r="V50">
        <f>VLOOKUP(B50,'Razzball Projections'!$B$2:$W$322,18,FALSE)</f>
        <v>177.4</v>
      </c>
      <c t="str" s="33" r="W50">
        <f>VLOOKUP(B50,'Razzball Projections'!$B$2:$W$322,19,FALSE)</f>
        <v>214.4</v>
      </c>
      <c t="str" s="45" r="X50">
        <f>VLOOKUP(B50,'Razzball Projections'!$B$2:$W$322,20,FALSE)</f>
        <v>$12</v>
      </c>
      <c t="str" s="45" r="Y50">
        <f>VLOOKUP(B50,'Razzball Projections'!$B$2:$W$322,21,FALSE)</f>
        <v>$15</v>
      </c>
      <c t="str" s="45" r="Z50">
        <f>VLOOKUP(B50,'Razzball Projections'!$B$2:$W$322,22,FALSE)</f>
        <v>$19</v>
      </c>
      <c s="2" r="AB50"/>
    </row>
    <row customHeight="1" r="51" ht="15.0">
      <c t="str" s="44" r="A51">
        <f>VLOOKUP(B51&amp;"*",'Razzball Rankings'!$B$5:$H$204,7,FALSE)</f>
        <v>50</v>
      </c>
      <c t="str" s="29" r="B51">
        <f>'Razzball Projections'!B82</f>
        <v>Joique Bell</v>
      </c>
      <c t="str" s="4" r="C51">
        <f>VLOOKUP(B51,'Razzball Projections'!$B$2:$W$322,2,FALSE)</f>
        <v>RB</v>
      </c>
      <c t="str" s="4" r="D51">
        <f>VLOOKUP(B51,'Razzball Projections'!$B$2:$W$322,3,FALSE)</f>
        <v>DET</v>
      </c>
      <c s="4" r="E51"/>
      <c t="str" s="33" r="F51">
        <f>VLOOKUP(B51,'Fantasy Pros ECR'!$B$6:$H$312,7,FALSE)</f>
        <v>49.3</v>
      </c>
      <c t="str" s="33" r="G51">
        <f>VLOOKUP(B51,'Fantasy Pros ADP'!$B$6:$M$253,12,FALSE)</f>
        <v>71.4</v>
      </c>
      <c t="str" s="4" r="H51">
        <f>VLOOKUP(B51,'Razzball Projections'!$B$2:$W$322,4,FALSE)</f>
        <v>0</v>
      </c>
      <c t="str" s="4" r="I51">
        <f>VLOOKUP(B51,'Razzball Projections'!$B$2:$W$322,5,FALSE)</f>
        <v>0</v>
      </c>
      <c t="str" s="4" r="J51">
        <f>VLOOKUP(B51,'Razzball Projections'!$B$2:$W$322,6,FALSE)</f>
        <v>0</v>
      </c>
      <c t="str" s="4" r="K51">
        <f>VLOOKUP(B51,'Razzball Projections'!$B$2:$W$322,7,FALSE)</f>
        <v>0</v>
      </c>
      <c t="str" s="4" r="L51">
        <f>VLOOKUP(B51,'Razzball Projections'!$B$2:$W$322,8,FALSE)</f>
        <v>0</v>
      </c>
      <c t="str" s="4" r="M51">
        <f>VLOOKUP(B51,'Razzball Projections'!$B$2:$W$322,9,FALSE)</f>
        <v>0</v>
      </c>
      <c t="str" s="4" r="N51">
        <f>VLOOKUP(B51,'Razzball Projections'!$B$2:$W$322,10,FALSE)</f>
        <v>197</v>
      </c>
      <c t="str" s="4" r="O51">
        <f>VLOOKUP(B51,'Razzball Projections'!$B$2:$W$322,11,FALSE)</f>
        <v>843</v>
      </c>
      <c t="str" s="4" r="P51">
        <f>VLOOKUP(B51,'Razzball Projections'!$B$2:$W$322,12,FALSE)</f>
        <v>5</v>
      </c>
      <c t="str" s="4" r="Q51">
        <f>VLOOKUP(B51,'Razzball Projections'!$B$2:$W$322,13,FALSE)</f>
        <v>3</v>
      </c>
      <c t="str" s="4" r="R51">
        <f>VLOOKUP(B51,'Razzball Projections'!$B$2:$W$322,14,FALSE)</f>
        <v>43</v>
      </c>
      <c t="str" s="4" r="S51">
        <f>VLOOKUP(B51,'Razzball Projections'!$B$2:$W$322,15,FALSE)</f>
        <v>361</v>
      </c>
      <c t="str" s="4" r="T51">
        <f>VLOOKUP(B51,'Razzball Projections'!$B$2:$W$322,16,FALSE)</f>
        <v>1</v>
      </c>
      <c t="str" s="33" r="U51">
        <f>VLOOKUP(B51,'Razzball Projections'!$B$2:$W$322,17,FALSE)</f>
        <v>152.6</v>
      </c>
      <c t="str" s="33" r="V51">
        <f>VLOOKUP(B51,'Razzball Projections'!$B$2:$W$322,18,FALSE)</f>
        <v>174.1</v>
      </c>
      <c t="str" s="33" r="W51">
        <f>VLOOKUP(B51,'Razzball Projections'!$B$2:$W$322,19,FALSE)</f>
        <v>195.6</v>
      </c>
      <c t="str" s="45" r="X51">
        <f>VLOOKUP(B51,'Razzball Projections'!$B$2:$W$322,20,FALSE)</f>
        <v>$19</v>
      </c>
      <c t="str" s="45" r="Y51">
        <f>VLOOKUP(B51,'Razzball Projections'!$B$2:$W$322,21,FALSE)</f>
        <v>$18</v>
      </c>
      <c t="str" s="45" r="Z51">
        <f>VLOOKUP(B51,'Razzball Projections'!$B$2:$W$322,22,FALSE)</f>
        <v>$18</v>
      </c>
      <c s="2" r="AB51"/>
    </row>
    <row customHeight="1" r="52" ht="15.0">
      <c t="str" s="44" r="A52">
        <f>VLOOKUP(B52&amp;"*",'Razzball Rankings'!$B$5:$H$204,7,FALSE)</f>
        <v>51</v>
      </c>
      <c t="str" s="29" r="B52">
        <f>'Razzball Projections'!B80</f>
        <v>Montee Ball</v>
      </c>
      <c t="str" s="4" r="C52">
        <f>VLOOKUP(B52,'Razzball Projections'!$B$2:$W$322,2,FALSE)</f>
        <v>RB</v>
      </c>
      <c t="str" s="4" r="D52">
        <f>VLOOKUP(B52,'Razzball Projections'!$B$2:$W$322,3,FALSE)</f>
        <v>DEN</v>
      </c>
      <c s="4" r="E52"/>
      <c t="str" s="33" r="F52">
        <f>VLOOKUP(B52,'Fantasy Pros ECR'!$B$6:$H$312,7,FALSE)</f>
        <v>11.8</v>
      </c>
      <c t="str" s="33" r="G52">
        <f>VLOOKUP(B52,'Fantasy Pros ADP'!$B$6:$M$253,12,FALSE)</f>
        <v>16.0</v>
      </c>
      <c t="str" s="4" r="H52">
        <f>VLOOKUP(B52,'Razzball Projections'!$B$2:$W$322,4,FALSE)</f>
        <v>0</v>
      </c>
      <c t="str" s="4" r="I52">
        <f>VLOOKUP(B52,'Razzball Projections'!$B$2:$W$322,5,FALSE)</f>
        <v>0</v>
      </c>
      <c t="str" s="4" r="J52">
        <f>VLOOKUP(B52,'Razzball Projections'!$B$2:$W$322,6,FALSE)</f>
        <v>0</v>
      </c>
      <c t="str" s="4" r="K52">
        <f>VLOOKUP(B52,'Razzball Projections'!$B$2:$W$322,7,FALSE)</f>
        <v>0</v>
      </c>
      <c t="str" s="4" r="L52">
        <f>VLOOKUP(B52,'Razzball Projections'!$B$2:$W$322,8,FALSE)</f>
        <v>0</v>
      </c>
      <c t="str" s="4" r="M52">
        <f>VLOOKUP(B52,'Razzball Projections'!$B$2:$W$322,9,FALSE)</f>
        <v>0</v>
      </c>
      <c t="str" s="4" r="N52">
        <f>VLOOKUP(B52,'Razzball Projections'!$B$2:$W$322,10,FALSE)</f>
        <v>197</v>
      </c>
      <c t="str" s="4" r="O52">
        <f>VLOOKUP(B52,'Razzball Projections'!$B$2:$W$322,11,FALSE)</f>
        <v>847</v>
      </c>
      <c t="str" s="4" r="P52">
        <f>VLOOKUP(B52,'Razzball Projections'!$B$2:$W$322,12,FALSE)</f>
        <v>6</v>
      </c>
      <c t="str" s="4" r="Q52">
        <f>VLOOKUP(B52,'Razzball Projections'!$B$2:$W$322,13,FALSE)</f>
        <v>4</v>
      </c>
      <c t="str" s="4" r="R52">
        <f>VLOOKUP(B52,'Razzball Projections'!$B$2:$W$322,14,FALSE)</f>
        <v>48</v>
      </c>
      <c t="str" s="4" r="S52">
        <f>VLOOKUP(B52,'Razzball Projections'!$B$2:$W$322,15,FALSE)</f>
        <v>312</v>
      </c>
      <c t="str" s="4" r="T52">
        <f>VLOOKUP(B52,'Razzball Projections'!$B$2:$W$322,16,FALSE)</f>
        <v>1</v>
      </c>
      <c t="str" s="33" r="U52">
        <f>VLOOKUP(B52,'Razzball Projections'!$B$2:$W$322,17,FALSE)</f>
        <v>149.9</v>
      </c>
      <c t="str" s="33" r="V52">
        <f>VLOOKUP(B52,'Razzball Projections'!$B$2:$W$322,18,FALSE)</f>
        <v>173.9</v>
      </c>
      <c t="str" s="33" r="W52">
        <f>VLOOKUP(B52,'Razzball Projections'!$B$2:$W$322,19,FALSE)</f>
        <v>197.9</v>
      </c>
      <c t="str" s="45" r="X52">
        <f>VLOOKUP(B52,'Razzball Projections'!$B$2:$W$322,20,FALSE)</f>
        <v>$29</v>
      </c>
      <c t="str" s="45" r="Y52">
        <f>VLOOKUP(B52,'Razzball Projections'!$B$2:$W$322,21,FALSE)</f>
        <v>$26</v>
      </c>
      <c t="str" s="45" r="Z52">
        <f>VLOOKUP(B52,'Razzball Projections'!$B$2:$W$322,22,FALSE)</f>
        <v>$24</v>
      </c>
      <c s="2" r="AB52"/>
    </row>
    <row customHeight="1" r="53" ht="15.0">
      <c t="str" s="44" r="A53">
        <f>VLOOKUP(B53&amp;"*",'Razzball Rankings'!$B$5:$H$204,7,FALSE)</f>
        <v>52</v>
      </c>
      <c t="str" s="29" r="B53">
        <f>'Razzball Projections'!B71</f>
        <v>Kyle Rudolph</v>
      </c>
      <c t="str" s="4" r="C53">
        <f>VLOOKUP(B53,'Razzball Projections'!$B$2:$W$322,2,FALSE)</f>
        <v>TE</v>
      </c>
      <c t="str" s="4" r="D53">
        <f>VLOOKUP(B53,'Razzball Projections'!$B$2:$W$322,3,FALSE)</f>
        <v>MIN</v>
      </c>
      <c s="4" r="E53"/>
      <c t="str" s="33" r="F53">
        <f>VLOOKUP(B53,'Fantasy Pros ECR'!$B$6:$H$312,7,FALSE)</f>
        <v>90.8</v>
      </c>
      <c t="str" s="33" r="G53">
        <f>VLOOKUP(B53,'Fantasy Pros ADP'!$B$6:$M$253,12,FALSE)</f>
        <v>91.0</v>
      </c>
      <c t="str" s="4" r="H53">
        <f>VLOOKUP(B53,'Razzball Projections'!$B$2:$W$322,4,FALSE)</f>
        <v>0</v>
      </c>
      <c t="str" s="4" r="I53">
        <f>VLOOKUP(B53,'Razzball Projections'!$B$2:$W$322,5,FALSE)</f>
        <v>0</v>
      </c>
      <c t="str" s="4" r="J53">
        <f>VLOOKUP(B53,'Razzball Projections'!$B$2:$W$322,6,FALSE)</f>
        <v>0</v>
      </c>
      <c t="str" s="4" r="K53">
        <f>VLOOKUP(B53,'Razzball Projections'!$B$2:$W$322,7,FALSE)</f>
        <v>0</v>
      </c>
      <c t="str" s="4" r="L53">
        <f>VLOOKUP(B53,'Razzball Projections'!$B$2:$W$322,8,FALSE)</f>
        <v>0</v>
      </c>
      <c t="str" s="4" r="M53">
        <f>VLOOKUP(B53,'Razzball Projections'!$B$2:$W$322,9,FALSE)</f>
        <v>0</v>
      </c>
      <c t="str" s="4" r="N53">
        <f>VLOOKUP(B53,'Razzball Projections'!$B$2:$W$322,10,FALSE)</f>
        <v>0</v>
      </c>
      <c t="str" s="4" r="O53">
        <f>VLOOKUP(B53,'Razzball Projections'!$B$2:$W$322,11,FALSE)</f>
        <v>0</v>
      </c>
      <c t="str" s="4" r="P53">
        <f>VLOOKUP(B53,'Razzball Projections'!$B$2:$W$322,12,FALSE)</f>
        <v>0</v>
      </c>
      <c t="str" s="4" r="Q53">
        <f>VLOOKUP(B53,'Razzball Projections'!$B$2:$W$322,13,FALSE)</f>
        <v>0</v>
      </c>
      <c t="str" s="4" r="R53">
        <f>VLOOKUP(B53,'Razzball Projections'!$B$2:$W$322,14,FALSE)</f>
        <v>68</v>
      </c>
      <c t="str" s="4" r="S53">
        <f>VLOOKUP(B53,'Razzball Projections'!$B$2:$W$322,15,FALSE)</f>
        <v>777</v>
      </c>
      <c t="str" s="4" r="T53">
        <f>VLOOKUP(B53,'Razzball Projections'!$B$2:$W$322,16,FALSE)</f>
        <v>11</v>
      </c>
      <c t="str" s="33" r="U53">
        <f>VLOOKUP(B53,'Razzball Projections'!$B$2:$W$322,17,FALSE)</f>
        <v>143.7</v>
      </c>
      <c t="str" s="33" r="V53">
        <f>VLOOKUP(B53,'Razzball Projections'!$B$2:$W$322,18,FALSE)</f>
        <v>177.7</v>
      </c>
      <c t="str" s="33" r="W53">
        <f>VLOOKUP(B53,'Razzball Projections'!$B$2:$W$322,19,FALSE)</f>
        <v>211.7</v>
      </c>
      <c t="str" s="45" r="X53">
        <f>VLOOKUP(B53,'Razzball Projections'!$B$2:$W$322,20,FALSE)</f>
        <v>$10</v>
      </c>
      <c t="str" s="45" r="Y53">
        <f>VLOOKUP(B53,'Razzball Projections'!$B$2:$W$322,21,FALSE)</f>
        <v>$11</v>
      </c>
      <c t="str" s="45" r="Z53">
        <f>VLOOKUP(B53,'Razzball Projections'!$B$2:$W$322,22,FALSE)</f>
        <v>$12</v>
      </c>
      <c s="2" r="AB53"/>
    </row>
    <row customHeight="1" r="54" ht="15.0">
      <c t="str" s="44" r="A54">
        <f>VLOOKUP(B54&amp;"*",'Razzball Rankings'!$B$5:$H$204,7,FALSE)</f>
        <v>53</v>
      </c>
      <c t="str" s="29" r="B54">
        <f>'Razzball Projections'!B12</f>
        <v>Matt Ryan</v>
      </c>
      <c t="str" s="4" r="C54">
        <f>VLOOKUP(B54,'Razzball Projections'!$B$2:$W$322,2,FALSE)</f>
        <v>QB</v>
      </c>
      <c t="str" s="4" r="D54">
        <f>VLOOKUP(B54,'Razzball Projections'!$B$2:$W$322,3,FALSE)</f>
        <v>ATL</v>
      </c>
      <c t="s" s="4" r="E54">
        <v>138</v>
      </c>
      <c t="str" s="33" r="F54">
        <f>VLOOKUP(B54,'Fantasy Pros ECR'!$B$6:$H$312,7,FALSE)</f>
        <v>65.8</v>
      </c>
      <c t="str" s="33" r="G54">
        <f>VLOOKUP(B54,'Fantasy Pros ADP'!$B$6:$M$253,12,FALSE)</f>
        <v>66.8</v>
      </c>
      <c t="str" s="4" r="H54">
        <f>VLOOKUP(B54,'Razzball Projections'!$B$2:$W$322,4,FALSE)</f>
        <v>629</v>
      </c>
      <c t="str" s="4" r="I54">
        <f>VLOOKUP(B54,'Razzball Projections'!$B$2:$W$322,5,FALSE)</f>
        <v>412</v>
      </c>
      <c t="str" s="4" r="J54">
        <f>VLOOKUP(B54,'Razzball Projections'!$B$2:$W$322,6,FALSE)</f>
        <v>65.5</v>
      </c>
      <c t="str" s="4" r="K54">
        <f>VLOOKUP(B54,'Razzball Projections'!$B$2:$W$322,7,FALSE)</f>
        <v>4627</v>
      </c>
      <c t="str" s="4" r="L54">
        <f>VLOOKUP(B54,'Razzball Projections'!$B$2:$W$322,8,FALSE)</f>
        <v>34</v>
      </c>
      <c t="str" s="4" r="M54">
        <f>VLOOKUP(B54,'Razzball Projections'!$B$2:$W$322,9,FALSE)</f>
        <v>11</v>
      </c>
      <c t="str" s="4" r="N54">
        <f>VLOOKUP(B54,'Razzball Projections'!$B$2:$W$322,10,FALSE)</f>
        <v>24</v>
      </c>
      <c t="str" s="4" r="O54">
        <f>VLOOKUP(B54,'Razzball Projections'!$B$2:$W$322,11,FALSE)</f>
        <v>64</v>
      </c>
      <c t="str" s="4" r="P54">
        <f>VLOOKUP(B54,'Razzball Projections'!$B$2:$W$322,12,FALSE)</f>
        <v>0</v>
      </c>
      <c t="str" s="4" r="Q54">
        <f>VLOOKUP(B54,'Razzball Projections'!$B$2:$W$322,13,FALSE)</f>
        <v>2</v>
      </c>
      <c t="str" s="4" r="R54">
        <f>VLOOKUP(B54,'Razzball Projections'!$B$2:$W$322,14,FALSE)</f>
        <v>0</v>
      </c>
      <c t="str" s="4" r="S54">
        <f>VLOOKUP(B54,'Razzball Projections'!$B$2:$W$322,15,FALSE)</f>
        <v>0</v>
      </c>
      <c t="str" s="4" r="T54">
        <f>VLOOKUP(B54,'Razzball Projections'!$B$2:$W$322,16,FALSE)</f>
        <v>0</v>
      </c>
      <c t="str" s="33" r="U54">
        <f>VLOOKUP(B54,'Razzball Projections'!$B$2:$W$322,17,FALSE)</f>
        <v>301.5</v>
      </c>
      <c t="str" s="33" r="V54">
        <f>VLOOKUP(B54,'Razzball Projections'!$B$2:$W$322,18,FALSE)</f>
        <v>301.5</v>
      </c>
      <c t="str" s="33" r="W54">
        <f>VLOOKUP(B54,'Razzball Projections'!$B$2:$W$322,19,FALSE)</f>
        <v>301.5</v>
      </c>
      <c t="str" s="45" r="X54">
        <f>VLOOKUP(B54,'Razzball Projections'!$B$2:$W$322,20,FALSE)</f>
        <v>$20</v>
      </c>
      <c t="str" s="45" r="Y54">
        <f>VLOOKUP(B54,'Razzball Projections'!$B$2:$W$322,21,FALSE)</f>
        <v>$19</v>
      </c>
      <c t="str" s="45" r="Z54">
        <f>VLOOKUP(B54,'Razzball Projections'!$B$2:$W$322,22,FALSE)</f>
        <v>$17</v>
      </c>
      <c s="2" r="AB54"/>
    </row>
    <row customHeight="1" r="55" ht="15.0">
      <c t="str" s="44" r="A55">
        <f>VLOOKUP(B55&amp;"*",'Razzball Rankings'!$B$5:$H$204,7,FALSE)</f>
        <v>54</v>
      </c>
      <c t="str" s="29" r="B55">
        <f>'Razzball Projections'!B67</f>
        <v>Mike Wallace</v>
      </c>
      <c t="str" s="4" r="C55">
        <f>VLOOKUP(B55,'Razzball Projections'!$B$2:$W$322,2,FALSE)</f>
        <v>WR</v>
      </c>
      <c t="str" s="4" r="D55">
        <f>VLOOKUP(B55,'Razzball Projections'!$B$2:$W$322,3,FALSE)</f>
        <v>MIA</v>
      </c>
      <c s="4" r="E55"/>
      <c t="str" s="33" r="F55">
        <f>VLOOKUP(B55,'Fantasy Pros ECR'!$B$6:$H$312,7,FALSE)</f>
        <v>64.7</v>
      </c>
      <c t="str" s="33" r="G55">
        <f>VLOOKUP(B55,'Fantasy Pros ADP'!$B$6:$M$253,12,FALSE)</f>
        <v>82.8</v>
      </c>
      <c t="str" s="4" r="H55">
        <f>VLOOKUP(B55,'Razzball Projections'!$B$2:$W$322,4,FALSE)</f>
        <v>0</v>
      </c>
      <c t="str" s="4" r="I55">
        <f>VLOOKUP(B55,'Razzball Projections'!$B$2:$W$322,5,FALSE)</f>
        <v>0</v>
      </c>
      <c t="str" s="4" r="J55">
        <f>VLOOKUP(B55,'Razzball Projections'!$B$2:$W$322,6,FALSE)</f>
        <v>0</v>
      </c>
      <c t="str" s="4" r="K55">
        <f>VLOOKUP(B55,'Razzball Projections'!$B$2:$W$322,7,FALSE)</f>
        <v>0</v>
      </c>
      <c t="str" s="4" r="L55">
        <f>VLOOKUP(B55,'Razzball Projections'!$B$2:$W$322,8,FALSE)</f>
        <v>0</v>
      </c>
      <c t="str" s="4" r="M55">
        <f>VLOOKUP(B55,'Razzball Projections'!$B$2:$W$322,9,FALSE)</f>
        <v>0</v>
      </c>
      <c t="str" s="4" r="N55">
        <f>VLOOKUP(B55,'Razzball Projections'!$B$2:$W$322,10,FALSE)</f>
        <v>5</v>
      </c>
      <c t="str" s="4" r="O55">
        <f>VLOOKUP(B55,'Razzball Projections'!$B$2:$W$322,11,FALSE)</f>
        <v>39</v>
      </c>
      <c t="str" s="4" r="P55">
        <f>VLOOKUP(B55,'Razzball Projections'!$B$2:$W$322,12,FALSE)</f>
        <v>0</v>
      </c>
      <c t="str" s="4" r="Q55">
        <f>VLOOKUP(B55,'Razzball Projections'!$B$2:$W$322,13,FALSE)</f>
        <v>1</v>
      </c>
      <c t="str" s="4" r="R55">
        <f>VLOOKUP(B55,'Razzball Projections'!$B$2:$W$322,14,FALSE)</f>
        <v>76</v>
      </c>
      <c t="str" s="4" r="S55">
        <f>VLOOKUP(B55,'Razzball Projections'!$B$2:$W$322,15,FALSE)</f>
        <v>1029</v>
      </c>
      <c t="str" s="4" r="T55">
        <f>VLOOKUP(B55,'Razzball Projections'!$B$2:$W$322,16,FALSE)</f>
        <v>6</v>
      </c>
      <c t="str" s="33" r="U55">
        <f>VLOOKUP(B55,'Razzball Projections'!$B$2:$W$322,17,FALSE)</f>
        <v>138.8</v>
      </c>
      <c t="str" s="33" r="V55">
        <f>VLOOKUP(B55,'Razzball Projections'!$B$2:$W$322,18,FALSE)</f>
        <v>176.8</v>
      </c>
      <c t="str" s="33" r="W55">
        <f>VLOOKUP(B55,'Razzball Projections'!$B$2:$W$322,19,FALSE)</f>
        <v>214.8</v>
      </c>
      <c t="str" s="45" r="X55">
        <f>VLOOKUP(B55,'Razzball Projections'!$B$2:$W$322,20,FALSE)</f>
        <v>$15</v>
      </c>
      <c t="str" s="45" r="Y55">
        <f>VLOOKUP(B55,'Razzball Projections'!$B$2:$W$322,21,FALSE)</f>
        <v>$17</v>
      </c>
      <c t="str" s="45" r="Z55">
        <f>VLOOKUP(B55,'Razzball Projections'!$B$2:$W$322,22,FALSE)</f>
        <v>$18</v>
      </c>
      <c s="2" r="AB55"/>
    </row>
    <row customHeight="1" r="56" ht="15.0">
      <c t="str" s="44" r="A56">
        <f>VLOOKUP(B56&amp;"*",'Razzball Rankings'!$B$5:$H$204,7,FALSE)</f>
        <v>55</v>
      </c>
      <c t="str" s="29" r="B56">
        <f>'Razzball Projections'!B99</f>
        <v>Lamar Miller</v>
      </c>
      <c t="str" s="4" r="C56">
        <f>VLOOKUP(B56,'Razzball Projections'!$B$2:$W$322,2,FALSE)</f>
        <v>RB</v>
      </c>
      <c t="str" s="4" r="D56">
        <f>VLOOKUP(B56,'Razzball Projections'!$B$2:$W$322,3,FALSE)</f>
        <v>MIA</v>
      </c>
      <c s="4" r="E56"/>
      <c t="str" s="33" r="F56">
        <f>VLOOKUP(B56,'Fantasy Pros ECR'!$B$6:$H$312,7,FALSE)</f>
        <v>68.6</v>
      </c>
      <c t="str" s="33" r="G56">
        <f>VLOOKUP(B56,'Fantasy Pros ADP'!$B$6:$M$253,12,FALSE)</f>
        <v>93.8</v>
      </c>
      <c t="str" s="4" r="H56">
        <f>VLOOKUP(B56,'Razzball Projections'!$B$2:$W$322,4,FALSE)</f>
        <v>0</v>
      </c>
      <c t="str" s="4" r="I56">
        <f>VLOOKUP(B56,'Razzball Projections'!$B$2:$W$322,5,FALSE)</f>
        <v>0</v>
      </c>
      <c t="str" s="4" r="J56">
        <f>VLOOKUP(B56,'Razzball Projections'!$B$2:$W$322,6,FALSE)</f>
        <v>0</v>
      </c>
      <c t="str" s="4" r="K56">
        <f>VLOOKUP(B56,'Razzball Projections'!$B$2:$W$322,7,FALSE)</f>
        <v>0</v>
      </c>
      <c t="str" s="4" r="L56">
        <f>VLOOKUP(B56,'Razzball Projections'!$B$2:$W$322,8,FALSE)</f>
        <v>0</v>
      </c>
      <c t="str" s="4" r="M56">
        <f>VLOOKUP(B56,'Razzball Projections'!$B$2:$W$322,9,FALSE)</f>
        <v>0</v>
      </c>
      <c t="str" s="4" r="N56">
        <f>VLOOKUP(B56,'Razzball Projections'!$B$2:$W$322,10,FALSE)</f>
        <v>199</v>
      </c>
      <c t="str" s="4" r="O56">
        <f>VLOOKUP(B56,'Razzball Projections'!$B$2:$W$322,11,FALSE)</f>
        <v>899</v>
      </c>
      <c t="str" s="4" r="P56">
        <f>VLOOKUP(B56,'Razzball Projections'!$B$2:$W$322,12,FALSE)</f>
        <v>5</v>
      </c>
      <c t="str" s="4" r="Q56">
        <f>VLOOKUP(B56,'Razzball Projections'!$B$2:$W$322,13,FALSE)</f>
        <v>2</v>
      </c>
      <c t="str" s="4" r="R56">
        <f>VLOOKUP(B56,'Razzball Projections'!$B$2:$W$322,14,FALSE)</f>
        <v>33</v>
      </c>
      <c t="str" s="4" r="S56">
        <f>VLOOKUP(B56,'Razzball Projections'!$B$2:$W$322,15,FALSE)</f>
        <v>247</v>
      </c>
      <c t="str" s="4" r="T56">
        <f>VLOOKUP(B56,'Razzball Projections'!$B$2:$W$322,16,FALSE)</f>
        <v>1</v>
      </c>
      <c t="str" s="33" r="U56">
        <f>VLOOKUP(B56,'Razzball Projections'!$B$2:$W$322,17,FALSE)</f>
        <v>147.6</v>
      </c>
      <c t="str" s="33" r="V56">
        <f>VLOOKUP(B56,'Razzball Projections'!$B$2:$W$322,18,FALSE)</f>
        <v>164.1</v>
      </c>
      <c t="str" s="33" r="W56">
        <f>VLOOKUP(B56,'Razzball Projections'!$B$2:$W$322,19,FALSE)</f>
        <v>180.6</v>
      </c>
      <c t="str" s="45" r="X56">
        <f>VLOOKUP(B56,'Razzball Projections'!$B$2:$W$322,20,FALSE)</f>
        <v>$12</v>
      </c>
      <c t="str" s="45" r="Y56">
        <f>VLOOKUP(B56,'Razzball Projections'!$B$2:$W$322,21,FALSE)</f>
        <v>$11</v>
      </c>
      <c t="str" s="45" r="Z56">
        <f>VLOOKUP(B56,'Razzball Projections'!$B$2:$W$322,22,FALSE)</f>
        <v>$10</v>
      </c>
      <c s="2" r="AB56"/>
    </row>
    <row customHeight="1" r="57" ht="15.0">
      <c t="str" s="44" r="A57">
        <f>VLOOKUP(B57&amp;"*",'Razzball Rankings'!$B$5:$H$204,7,FALSE)</f>
        <v>56</v>
      </c>
      <c t="str" s="29" r="B57">
        <f>'Razzball Projections'!B14</f>
        <v>Matthew Stafford</v>
      </c>
      <c t="str" s="4" r="C57">
        <f>VLOOKUP(B57,'Razzball Projections'!$B$2:$W$322,2,FALSE)</f>
        <v>QB</v>
      </c>
      <c t="str" s="4" r="D57">
        <f>VLOOKUP(B57,'Razzball Projections'!$B$2:$W$322,3,FALSE)</f>
        <v>DET</v>
      </c>
      <c t="s" s="4" r="E57">
        <v>139</v>
      </c>
      <c t="str" s="33" r="F57">
        <f>VLOOKUP(B57,'Fantasy Pros ECR'!$B$6:$H$312,7,FALSE)</f>
        <v>50.4</v>
      </c>
      <c t="str" s="33" r="G57">
        <f>VLOOKUP(B57,'Fantasy Pros ADP'!$B$6:$M$253,12,FALSE)</f>
        <v>39.0</v>
      </c>
      <c t="str" s="4" r="H57">
        <f>VLOOKUP(B57,'Razzball Projections'!$B$2:$W$322,4,FALSE)</f>
        <v>633</v>
      </c>
      <c t="str" s="4" r="I57">
        <f>VLOOKUP(B57,'Razzball Projections'!$B$2:$W$322,5,FALSE)</f>
        <v>381</v>
      </c>
      <c t="str" s="4" r="J57">
        <f>VLOOKUP(B57,'Razzball Projections'!$B$2:$W$322,6,FALSE)</f>
        <v>60.2</v>
      </c>
      <c t="str" s="4" r="K57">
        <f>VLOOKUP(B57,'Razzball Projections'!$B$2:$W$322,7,FALSE)</f>
        <v>4711</v>
      </c>
      <c t="str" s="4" r="L57">
        <f>VLOOKUP(B57,'Razzball Projections'!$B$2:$W$322,8,FALSE)</f>
        <v>34</v>
      </c>
      <c t="str" s="4" r="M57">
        <f>VLOOKUP(B57,'Razzball Projections'!$B$2:$W$322,9,FALSE)</f>
        <v>19</v>
      </c>
      <c t="str" s="4" r="N57">
        <f>VLOOKUP(B57,'Razzball Projections'!$B$2:$W$322,10,FALSE)</f>
        <v>33</v>
      </c>
      <c t="str" s="4" r="O57">
        <f>VLOOKUP(B57,'Razzball Projections'!$B$2:$W$322,11,FALSE)</f>
        <v>72</v>
      </c>
      <c t="str" s="4" r="P57">
        <f>VLOOKUP(B57,'Razzball Projections'!$B$2:$W$322,12,FALSE)</f>
        <v>1</v>
      </c>
      <c t="str" s="4" r="Q57">
        <f>VLOOKUP(B57,'Razzball Projections'!$B$2:$W$322,13,FALSE)</f>
        <v>3</v>
      </c>
      <c t="str" s="4" r="R57">
        <f>VLOOKUP(B57,'Razzball Projections'!$B$2:$W$322,14,FALSE)</f>
        <v>0</v>
      </c>
      <c t="str" s="4" r="S57">
        <f>VLOOKUP(B57,'Razzball Projections'!$B$2:$W$322,15,FALSE)</f>
        <v>0</v>
      </c>
      <c t="str" s="4" r="T57">
        <f>VLOOKUP(B57,'Razzball Projections'!$B$2:$W$322,16,FALSE)</f>
        <v>0</v>
      </c>
      <c t="str" s="33" r="U57">
        <f>VLOOKUP(B57,'Razzball Projections'!$B$2:$W$322,17,FALSE)</f>
        <v>295.8</v>
      </c>
      <c t="str" s="33" r="V57">
        <f>VLOOKUP(B57,'Razzball Projections'!$B$2:$W$322,18,FALSE)</f>
        <v>295.8</v>
      </c>
      <c t="str" s="33" r="W57">
        <f>VLOOKUP(B57,'Razzball Projections'!$B$2:$W$322,19,FALSE)</f>
        <v>295.8</v>
      </c>
      <c t="str" s="45" r="X57">
        <f>VLOOKUP(B57,'Razzball Projections'!$B$2:$W$322,20,FALSE)</f>
        <v>$15</v>
      </c>
      <c t="str" s="45" r="Y57">
        <f>VLOOKUP(B57,'Razzball Projections'!$B$2:$W$322,21,FALSE)</f>
        <v>$13</v>
      </c>
      <c t="str" s="45" r="Z57">
        <f>VLOOKUP(B57,'Razzball Projections'!$B$2:$W$322,22,FALSE)</f>
        <v>$11</v>
      </c>
      <c s="2" r="AB57"/>
    </row>
    <row customHeight="1" r="58" ht="15.0">
      <c t="str" s="44" r="A58">
        <f>VLOOKUP(B58&amp;"*",'Razzball Rankings'!$B$5:$H$204,7,FALSE)</f>
        <v>58</v>
      </c>
      <c t="str" s="29" r="B58">
        <f>'Razzball Projections'!B65</f>
        <v>Roddy White</v>
      </c>
      <c t="str" s="4" r="C58">
        <f>VLOOKUP(B58,'Razzball Projections'!$B$2:$W$322,2,FALSE)</f>
        <v>WR</v>
      </c>
      <c t="str" s="4" r="D58">
        <f>VLOOKUP(B58,'Razzball Projections'!$B$2:$W$322,3,FALSE)</f>
        <v>ATL</v>
      </c>
      <c s="4" r="E58"/>
      <c t="str" s="33" r="F58">
        <f>VLOOKUP(B58,'Fantasy Pros ECR'!$B$6:$H$312,7,FALSE)</f>
        <v>40.8</v>
      </c>
      <c t="str" s="33" r="G58">
        <f>VLOOKUP(B58,'Fantasy Pros ADP'!$B$6:$M$253,12,FALSE)</f>
        <v>46.8</v>
      </c>
      <c t="str" s="4" r="H58">
        <f>VLOOKUP(B58,'Razzball Projections'!$B$2:$W$322,4,FALSE)</f>
        <v>0</v>
      </c>
      <c t="str" s="4" r="I58">
        <f>VLOOKUP(B58,'Razzball Projections'!$B$2:$W$322,5,FALSE)</f>
        <v>0</v>
      </c>
      <c t="str" s="4" r="J58">
        <f>VLOOKUP(B58,'Razzball Projections'!$B$2:$W$322,6,FALSE)</f>
        <v>0</v>
      </c>
      <c t="str" s="4" r="K58">
        <f>VLOOKUP(B58,'Razzball Projections'!$B$2:$W$322,7,FALSE)</f>
        <v>0</v>
      </c>
      <c t="str" s="4" r="L58">
        <f>VLOOKUP(B58,'Razzball Projections'!$B$2:$W$322,8,FALSE)</f>
        <v>0</v>
      </c>
      <c t="str" s="4" r="M58">
        <f>VLOOKUP(B58,'Razzball Projections'!$B$2:$W$322,9,FALSE)</f>
        <v>0</v>
      </c>
      <c t="str" s="4" r="N58">
        <f>VLOOKUP(B58,'Razzball Projections'!$B$2:$W$322,10,FALSE)</f>
        <v>0</v>
      </c>
      <c t="str" s="4" r="O58">
        <f>VLOOKUP(B58,'Razzball Projections'!$B$2:$W$322,11,FALSE)</f>
        <v>0</v>
      </c>
      <c t="str" s="4" r="P58">
        <f>VLOOKUP(B58,'Razzball Projections'!$B$2:$W$322,12,FALSE)</f>
        <v>0</v>
      </c>
      <c t="str" s="4" r="Q58">
        <f>VLOOKUP(B58,'Razzball Projections'!$B$2:$W$322,13,FALSE)</f>
        <v>1</v>
      </c>
      <c t="str" s="4" r="R58">
        <f>VLOOKUP(B58,'Razzball Projections'!$B$2:$W$322,14,FALSE)</f>
        <v>81</v>
      </c>
      <c t="str" s="4" r="S58">
        <f>VLOOKUP(B58,'Razzball Projections'!$B$2:$W$322,15,FALSE)</f>
        <v>997</v>
      </c>
      <c t="str" s="4" r="T58">
        <f>VLOOKUP(B58,'Razzball Projections'!$B$2:$W$322,16,FALSE)</f>
        <v>6</v>
      </c>
      <c t="str" s="33" r="U58">
        <f>VLOOKUP(B58,'Razzball Projections'!$B$2:$W$322,17,FALSE)</f>
        <v>134.7</v>
      </c>
      <c t="str" s="33" r="V58">
        <f>VLOOKUP(B58,'Razzball Projections'!$B$2:$W$322,18,FALSE)</f>
        <v>175.2</v>
      </c>
      <c t="str" s="33" r="W58">
        <f>VLOOKUP(B58,'Razzball Projections'!$B$2:$W$322,19,FALSE)</f>
        <v>215.7</v>
      </c>
      <c t="str" s="45" r="X58">
        <f>VLOOKUP(B58,'Razzball Projections'!$B$2:$W$322,20,FALSE)</f>
        <v>$22</v>
      </c>
      <c t="str" s="45" r="Y58">
        <f>VLOOKUP(B58,'Razzball Projections'!$B$2:$W$322,21,FALSE)</f>
        <v>$25</v>
      </c>
      <c t="str" s="45" r="Z58">
        <f>VLOOKUP(B58,'Razzball Projections'!$B$2:$W$322,22,FALSE)</f>
        <v>$27</v>
      </c>
      <c s="2" r="AB58"/>
    </row>
    <row customHeight="1" r="59" ht="15.0">
      <c t="str" s="44" r="A59">
        <f>VLOOKUP(B59&amp;"*",'Razzball Rankings'!$B$5:$H$204,7,FALSE)</f>
        <v>59</v>
      </c>
      <c t="str" s="29" r="B59">
        <f>'Razzball Projections'!B98</f>
        <v>Bishop Sankey</v>
      </c>
      <c t="str" s="4" r="C59">
        <f>VLOOKUP(B59,'Razzball Projections'!$B$2:$W$322,2,FALSE)</f>
        <v>RB</v>
      </c>
      <c t="str" s="4" r="D59">
        <f>VLOOKUP(B59,'Razzball Projections'!$B$2:$W$322,3,FALSE)</f>
        <v>TEN</v>
      </c>
      <c s="4" r="E59"/>
      <c t="str" s="33" r="F59">
        <f>VLOOKUP(B59,'Fantasy Pros ECR'!$B$6:$H$312,7,FALSE)</f>
        <v>56.3</v>
      </c>
      <c t="str" s="33" r="G59">
        <f>VLOOKUP(B59,'Fantasy Pros ADP'!$B$6:$M$253,12,FALSE)</f>
        <v>58.6</v>
      </c>
      <c t="str" s="4" r="H59">
        <f>VLOOKUP(B59,'Razzball Projections'!$B$2:$W$322,4,FALSE)</f>
        <v>0</v>
      </c>
      <c t="str" s="4" r="I59">
        <f>VLOOKUP(B59,'Razzball Projections'!$B$2:$W$322,5,FALSE)</f>
        <v>0</v>
      </c>
      <c t="str" s="4" r="J59">
        <f>VLOOKUP(B59,'Razzball Projections'!$B$2:$W$322,6,FALSE)</f>
        <v>0</v>
      </c>
      <c t="str" s="4" r="K59">
        <f>VLOOKUP(B59,'Razzball Projections'!$B$2:$W$322,7,FALSE)</f>
        <v>0</v>
      </c>
      <c t="str" s="4" r="L59">
        <f>VLOOKUP(B59,'Razzball Projections'!$B$2:$W$322,8,FALSE)</f>
        <v>0</v>
      </c>
      <c t="str" s="4" r="M59">
        <f>VLOOKUP(B59,'Razzball Projections'!$B$2:$W$322,9,FALSE)</f>
        <v>0</v>
      </c>
      <c t="str" s="4" r="N59">
        <f>VLOOKUP(B59,'Razzball Projections'!$B$2:$W$322,10,FALSE)</f>
        <v>178</v>
      </c>
      <c t="str" s="4" r="O59">
        <f>VLOOKUP(B59,'Razzball Projections'!$B$2:$W$322,11,FALSE)</f>
        <v>821</v>
      </c>
      <c t="str" s="4" r="P59">
        <f>VLOOKUP(B59,'Razzball Projections'!$B$2:$W$322,12,FALSE)</f>
        <v>4</v>
      </c>
      <c t="str" s="4" r="Q59">
        <f>VLOOKUP(B59,'Razzball Projections'!$B$2:$W$322,13,FALSE)</f>
        <v>2</v>
      </c>
      <c t="str" s="4" r="R59">
        <f>VLOOKUP(B59,'Razzball Projections'!$B$2:$W$322,14,FALSE)</f>
        <v>43</v>
      </c>
      <c t="str" s="4" r="S59">
        <f>VLOOKUP(B59,'Razzball Projections'!$B$2:$W$322,15,FALSE)</f>
        <v>307</v>
      </c>
      <c t="str" s="4" r="T59">
        <f>VLOOKUP(B59,'Razzball Projections'!$B$2:$W$322,16,FALSE)</f>
        <v>1</v>
      </c>
      <c t="str" s="33" r="U59">
        <f>VLOOKUP(B59,'Razzball Projections'!$B$2:$W$322,17,FALSE)</f>
        <v>140.0</v>
      </c>
      <c t="str" s="33" r="V59">
        <f>VLOOKUP(B59,'Razzball Projections'!$B$2:$W$322,18,FALSE)</f>
        <v>161.5</v>
      </c>
      <c t="str" s="33" r="W59">
        <f>VLOOKUP(B59,'Razzball Projections'!$B$2:$W$322,19,FALSE)</f>
        <v>183.0</v>
      </c>
      <c t="str" s="45" r="X59">
        <f>VLOOKUP(B59,'Razzball Projections'!$B$2:$W$322,20,FALSE)</f>
        <v>$21</v>
      </c>
      <c t="str" s="45" r="Y59">
        <f>VLOOKUP(B59,'Razzball Projections'!$B$2:$W$322,21,FALSE)</f>
        <v>$18</v>
      </c>
      <c t="str" s="45" r="Z59">
        <f>VLOOKUP(B59,'Razzball Projections'!$B$2:$W$322,22,FALSE)</f>
        <v>$16</v>
      </c>
      <c s="2" r="AB59"/>
    </row>
    <row customHeight="1" r="60" ht="15.0">
      <c t="str" s="44" r="A60">
        <f>VLOOKUP(B60&amp;"*",'Razzball Rankings'!$B$5:$H$204,7,FALSE)</f>
        <v>60</v>
      </c>
      <c t="str" s="29" r="B60">
        <f>'Razzball Projections'!B85</f>
        <v>Cordarrelle Patterson</v>
      </c>
      <c t="str" s="4" r="C60">
        <f>VLOOKUP(B60,'Razzball Projections'!$B$2:$W$322,2,FALSE)</f>
        <v>WR</v>
      </c>
      <c t="str" s="4" r="D60">
        <f>VLOOKUP(B60,'Razzball Projections'!$B$2:$W$322,3,FALSE)</f>
        <v>MIN</v>
      </c>
      <c s="4" r="E60"/>
      <c t="str" s="33" r="F60">
        <f>VLOOKUP(B60,'Fantasy Pros ECR'!$B$6:$H$312,7,FALSE)</f>
        <v>52.6</v>
      </c>
      <c t="str" s="33" r="G60">
        <f>VLOOKUP(B60,'Fantasy Pros ADP'!$B$6:$M$253,12,FALSE)</f>
        <v>52.8</v>
      </c>
      <c t="str" s="4" r="H60">
        <f>VLOOKUP(B60,'Razzball Projections'!$B$2:$W$322,4,FALSE)</f>
        <v>0</v>
      </c>
      <c t="str" s="4" r="I60">
        <f>VLOOKUP(B60,'Razzball Projections'!$B$2:$W$322,5,FALSE)</f>
        <v>0</v>
      </c>
      <c t="str" s="4" r="J60">
        <f>VLOOKUP(B60,'Razzball Projections'!$B$2:$W$322,6,FALSE)</f>
        <v>0</v>
      </c>
      <c t="str" s="4" r="K60">
        <f>VLOOKUP(B60,'Razzball Projections'!$B$2:$W$322,7,FALSE)</f>
        <v>0</v>
      </c>
      <c t="str" s="4" r="L60">
        <f>VLOOKUP(B60,'Razzball Projections'!$B$2:$W$322,8,FALSE)</f>
        <v>0</v>
      </c>
      <c t="str" s="4" r="M60">
        <f>VLOOKUP(B60,'Razzball Projections'!$B$2:$W$322,9,FALSE)</f>
        <v>0</v>
      </c>
      <c t="str" s="4" r="N60">
        <f>VLOOKUP(B60,'Razzball Projections'!$B$2:$W$322,10,FALSE)</f>
        <v>18</v>
      </c>
      <c t="str" s="4" r="O60">
        <f>VLOOKUP(B60,'Razzball Projections'!$B$2:$W$322,11,FALSE)</f>
        <v>115</v>
      </c>
      <c t="str" s="4" r="P60">
        <f>VLOOKUP(B60,'Razzball Projections'!$B$2:$W$322,12,FALSE)</f>
        <v>1</v>
      </c>
      <c t="str" s="4" r="Q60">
        <f>VLOOKUP(B60,'Razzball Projections'!$B$2:$W$322,13,FALSE)</f>
        <v>1</v>
      </c>
      <c t="str" s="4" r="R60">
        <f>VLOOKUP(B60,'Razzball Projections'!$B$2:$W$322,14,FALSE)</f>
        <v>59</v>
      </c>
      <c t="str" s="4" r="S60">
        <f>VLOOKUP(B60,'Razzball Projections'!$B$2:$W$322,15,FALSE)</f>
        <v>831</v>
      </c>
      <c t="str" s="4" r="T60">
        <f>VLOOKUP(B60,'Razzball Projections'!$B$2:$W$322,16,FALSE)</f>
        <v>6</v>
      </c>
      <c t="str" s="33" r="U60">
        <f>VLOOKUP(B60,'Razzball Projections'!$B$2:$W$322,17,FALSE)</f>
        <v>134.6</v>
      </c>
      <c t="str" s="33" r="V60">
        <f>VLOOKUP(B60,'Razzball Projections'!$B$2:$W$322,18,FALSE)</f>
        <v>164.1</v>
      </c>
      <c t="str" s="33" r="W60">
        <f>VLOOKUP(B60,'Razzball Projections'!$B$2:$W$322,19,FALSE)</f>
        <v>193.6</v>
      </c>
      <c t="str" s="45" r="X60">
        <f>VLOOKUP(B60,'Razzball Projections'!$B$2:$W$322,20,FALSE)</f>
        <v>$22</v>
      </c>
      <c t="str" s="45" r="Y60">
        <f>VLOOKUP(B60,'Razzball Projections'!$B$2:$W$322,21,FALSE)</f>
        <v>$23</v>
      </c>
      <c t="str" s="45" r="Z60">
        <f>VLOOKUP(B60,'Razzball Projections'!$B$2:$W$322,22,FALSE)</f>
        <v>$23</v>
      </c>
      <c s="2" r="AB60"/>
    </row>
    <row customHeight="1" r="61" ht="15.0">
      <c t="str" s="44" r="A61">
        <f>VLOOKUP(B61&amp;"*",'Razzball Rankings'!$B$5:$H$204,7,FALSE)</f>
        <v>61</v>
      </c>
      <c t="str" s="29" r="B61">
        <f>'Razzball Projections'!B15</f>
        <v>Robert Griffin III</v>
      </c>
      <c t="str" s="4" r="C61">
        <f>VLOOKUP(B61,'Razzball Projections'!$B$2:$W$322,2,FALSE)</f>
        <v>QB</v>
      </c>
      <c t="str" s="4" r="D61">
        <f>VLOOKUP(B61,'Razzball Projections'!$B$2:$W$322,3,FALSE)</f>
        <v>WAS</v>
      </c>
      <c t="s" s="4" r="E61">
        <v>140</v>
      </c>
      <c t="str" s="33" r="F61">
        <f>VLOOKUP(B61,'Fantasy Pros ECR'!$B$6:$H$312,7,FALSE)</f>
        <v>69.7</v>
      </c>
      <c t="str" s="33" r="G61">
        <f>VLOOKUP(B61,'Fantasy Pros ADP'!$B$6:$M$253,12,FALSE)</f>
        <v>62.0</v>
      </c>
      <c t="str" s="4" r="H61">
        <f>VLOOKUP(B61,'Razzball Projections'!$B$2:$W$322,4,FALSE)</f>
        <v>511</v>
      </c>
      <c t="str" s="4" r="I61">
        <f>VLOOKUP(B61,'Razzball Projections'!$B$2:$W$322,5,FALSE)</f>
        <v>305</v>
      </c>
      <c t="str" s="4" r="J61">
        <f>VLOOKUP(B61,'Razzball Projections'!$B$2:$W$322,6,FALSE)</f>
        <v>59.7</v>
      </c>
      <c t="str" s="4" r="K61">
        <f>VLOOKUP(B61,'Razzball Projections'!$B$2:$W$322,7,FALSE)</f>
        <v>3711</v>
      </c>
      <c t="str" s="4" r="L61">
        <f>VLOOKUP(B61,'Razzball Projections'!$B$2:$W$322,8,FALSE)</f>
        <v>26</v>
      </c>
      <c t="str" s="4" r="M61">
        <f>VLOOKUP(B61,'Razzball Projections'!$B$2:$W$322,9,FALSE)</f>
        <v>14</v>
      </c>
      <c t="str" s="4" r="N61">
        <f>VLOOKUP(B61,'Razzball Projections'!$B$2:$W$322,10,FALSE)</f>
        <v>87</v>
      </c>
      <c t="str" s="4" r="O61">
        <f>VLOOKUP(B61,'Razzball Projections'!$B$2:$W$322,11,FALSE)</f>
        <v>498</v>
      </c>
      <c t="str" s="4" r="P61">
        <f>VLOOKUP(B61,'Razzball Projections'!$B$2:$W$322,12,FALSE)</f>
        <v>4</v>
      </c>
      <c t="str" s="4" r="Q61">
        <f>VLOOKUP(B61,'Razzball Projections'!$B$2:$W$322,13,FALSE)</f>
        <v>2</v>
      </c>
      <c t="str" s="4" r="R61">
        <f>VLOOKUP(B61,'Razzball Projections'!$B$2:$W$322,14,FALSE)</f>
        <v>0</v>
      </c>
      <c t="str" s="4" r="S61">
        <f>VLOOKUP(B61,'Razzball Projections'!$B$2:$W$322,15,FALSE)</f>
        <v>0</v>
      </c>
      <c t="str" s="4" r="T61">
        <f>VLOOKUP(B61,'Razzball Projections'!$B$2:$W$322,16,FALSE)</f>
        <v>0</v>
      </c>
      <c t="str" s="33" r="U61">
        <f>VLOOKUP(B61,'Razzball Projections'!$B$2:$W$322,17,FALSE)</f>
        <v>294.2</v>
      </c>
      <c t="str" s="33" r="V61">
        <f>VLOOKUP(B61,'Razzball Projections'!$B$2:$W$322,18,FALSE)</f>
        <v>294.2</v>
      </c>
      <c t="str" s="33" r="W61">
        <f>VLOOKUP(B61,'Razzball Projections'!$B$2:$W$322,19,FALSE)</f>
        <v>294.2</v>
      </c>
      <c t="str" s="45" r="X61">
        <f>VLOOKUP(B61,'Razzball Projections'!$B$2:$W$322,20,FALSE)</f>
        <v>$15</v>
      </c>
      <c t="str" s="45" r="Y61">
        <f>VLOOKUP(B61,'Razzball Projections'!$B$2:$W$322,21,FALSE)</f>
        <v>$13</v>
      </c>
      <c t="str" s="45" r="Z61">
        <f>VLOOKUP(B61,'Razzball Projections'!$B$2:$W$322,22,FALSE)</f>
        <v>$11</v>
      </c>
      <c s="2" r="AB61"/>
    </row>
    <row customHeight="1" r="62" ht="15.0">
      <c t="str" s="44" r="A62">
        <f>VLOOKUP(B62&amp;"*",'Razzball Rankings'!$B$5:$H$204,7,FALSE)</f>
        <v>62</v>
      </c>
      <c t="str" s="29" r="B62">
        <f>'Razzball Projections'!B79</f>
        <v>Larry Fitzgerald</v>
      </c>
      <c t="str" s="4" r="C62">
        <f>VLOOKUP(B62,'Razzball Projections'!$B$2:$W$322,2,FALSE)</f>
        <v>WR</v>
      </c>
      <c t="str" s="4" r="D62">
        <f>VLOOKUP(B62,'Razzball Projections'!$B$2:$W$322,3,FALSE)</f>
        <v>ARI</v>
      </c>
      <c s="4" r="E62"/>
      <c t="str" s="33" r="F62">
        <f>VLOOKUP(B62,'Fantasy Pros ECR'!$B$6:$H$312,7,FALSE)</f>
        <v>41.2</v>
      </c>
      <c t="str" s="33" r="G62">
        <f>VLOOKUP(B62,'Fantasy Pros ADP'!$B$6:$M$253,12,FALSE)</f>
        <v>36.4</v>
      </c>
      <c t="str" s="4" r="H62">
        <f>VLOOKUP(B62,'Razzball Projections'!$B$2:$W$322,4,FALSE)</f>
        <v>0</v>
      </c>
      <c t="str" s="4" r="I62">
        <f>VLOOKUP(B62,'Razzball Projections'!$B$2:$W$322,5,FALSE)</f>
        <v>0</v>
      </c>
      <c t="str" s="4" r="J62">
        <f>VLOOKUP(B62,'Razzball Projections'!$B$2:$W$322,6,FALSE)</f>
        <v>0</v>
      </c>
      <c t="str" s="4" r="K62">
        <f>VLOOKUP(B62,'Razzball Projections'!$B$2:$W$322,7,FALSE)</f>
        <v>0</v>
      </c>
      <c t="str" s="4" r="L62">
        <f>VLOOKUP(B62,'Razzball Projections'!$B$2:$W$322,8,FALSE)</f>
        <v>0</v>
      </c>
      <c t="str" s="4" r="M62">
        <f>VLOOKUP(B62,'Razzball Projections'!$B$2:$W$322,9,FALSE)</f>
        <v>0</v>
      </c>
      <c t="str" s="4" r="N62">
        <f>VLOOKUP(B62,'Razzball Projections'!$B$2:$W$322,10,FALSE)</f>
        <v>1</v>
      </c>
      <c t="str" s="4" r="O62">
        <f>VLOOKUP(B62,'Razzball Projections'!$B$2:$W$322,11,FALSE)</f>
        <v>7</v>
      </c>
      <c t="str" s="4" r="P62">
        <f>VLOOKUP(B62,'Razzball Projections'!$B$2:$W$322,12,FALSE)</f>
        <v>0</v>
      </c>
      <c t="str" s="4" r="Q62">
        <f>VLOOKUP(B62,'Razzball Projections'!$B$2:$W$322,13,FALSE)</f>
        <v>0</v>
      </c>
      <c t="str" s="4" r="R62">
        <f>VLOOKUP(B62,'Razzball Projections'!$B$2:$W$322,14,FALSE)</f>
        <v>73</v>
      </c>
      <c t="str" s="4" r="S62">
        <f>VLOOKUP(B62,'Razzball Projections'!$B$2:$W$322,15,FALSE)</f>
        <v>924</v>
      </c>
      <c t="str" s="4" r="T62">
        <f>VLOOKUP(B62,'Razzball Projections'!$B$2:$W$322,16,FALSE)</f>
        <v>6</v>
      </c>
      <c t="str" s="33" r="U62">
        <f>VLOOKUP(B62,'Razzball Projections'!$B$2:$W$322,17,FALSE)</f>
        <v>129.1</v>
      </c>
      <c t="str" s="33" r="V62">
        <f>VLOOKUP(B62,'Razzball Projections'!$B$2:$W$322,18,FALSE)</f>
        <v>165.6</v>
      </c>
      <c t="str" s="33" r="W62">
        <f>VLOOKUP(B62,'Razzball Projections'!$B$2:$W$322,19,FALSE)</f>
        <v>202.1</v>
      </c>
      <c t="str" s="45" r="X62">
        <f>VLOOKUP(B62,'Razzball Projections'!$B$2:$W$322,20,FALSE)</f>
        <v>$23</v>
      </c>
      <c t="str" s="45" r="Y62">
        <f>VLOOKUP(B62,'Razzball Projections'!$B$2:$W$322,21,FALSE)</f>
        <v>$26</v>
      </c>
      <c t="str" s="45" r="Z62">
        <f>VLOOKUP(B62,'Razzball Projections'!$B$2:$W$322,22,FALSE)</f>
        <v>$28</v>
      </c>
      <c s="2" r="AB62"/>
    </row>
    <row customHeight="1" r="63" ht="15.0">
      <c t="str" s="44" r="A63">
        <f>VLOOKUP(B63&amp;"*",'Razzball Rankings'!$B$5:$H$204,7,FALSE)</f>
        <v>63</v>
      </c>
      <c t="str" s="29" r="B63">
        <f>'Razzball Projections'!B88</f>
        <v>Torrey Smith</v>
      </c>
      <c t="str" s="4" r="C63">
        <f>VLOOKUP(B63,'Razzball Projections'!$B$2:$W$322,2,FALSE)</f>
        <v>WR</v>
      </c>
      <c t="str" s="4" r="D63">
        <f>VLOOKUP(B63,'Razzball Projections'!$B$2:$W$322,3,FALSE)</f>
        <v>BAL</v>
      </c>
      <c s="4" r="E63"/>
      <c t="str" s="33" r="F63">
        <f>VLOOKUP(B63,'Fantasy Pros ECR'!$B$6:$H$312,7,FALSE)</f>
        <v>53.7</v>
      </c>
      <c t="str" s="33" r="G63">
        <f>VLOOKUP(B63,'Fantasy Pros ADP'!$B$6:$M$253,12,FALSE)</f>
        <v>67.0</v>
      </c>
      <c t="str" s="4" r="H63">
        <f>VLOOKUP(B63,'Razzball Projections'!$B$2:$W$322,4,FALSE)</f>
        <v>0</v>
      </c>
      <c t="str" s="4" r="I63">
        <f>VLOOKUP(B63,'Razzball Projections'!$B$2:$W$322,5,FALSE)</f>
        <v>0</v>
      </c>
      <c t="str" s="4" r="J63">
        <f>VLOOKUP(B63,'Razzball Projections'!$B$2:$W$322,6,FALSE)</f>
        <v>0</v>
      </c>
      <c t="str" s="4" r="K63">
        <f>VLOOKUP(B63,'Razzball Projections'!$B$2:$W$322,7,FALSE)</f>
        <v>0</v>
      </c>
      <c t="str" s="4" r="L63">
        <f>VLOOKUP(B63,'Razzball Projections'!$B$2:$W$322,8,FALSE)</f>
        <v>0</v>
      </c>
      <c t="str" s="4" r="M63">
        <f>VLOOKUP(B63,'Razzball Projections'!$B$2:$W$322,9,FALSE)</f>
        <v>0</v>
      </c>
      <c t="str" s="4" r="N63">
        <f>VLOOKUP(B63,'Razzball Projections'!$B$2:$W$322,10,FALSE)</f>
        <v>2</v>
      </c>
      <c t="str" s="4" r="O63">
        <f>VLOOKUP(B63,'Razzball Projections'!$B$2:$W$322,11,FALSE)</f>
        <v>17</v>
      </c>
      <c t="str" s="4" r="P63">
        <f>VLOOKUP(B63,'Razzball Projections'!$B$2:$W$322,12,FALSE)</f>
        <v>0</v>
      </c>
      <c t="str" s="4" r="Q63">
        <f>VLOOKUP(B63,'Razzball Projections'!$B$2:$W$322,13,FALSE)</f>
        <v>1</v>
      </c>
      <c t="str" s="4" r="R63">
        <f>VLOOKUP(B63,'Razzball Projections'!$B$2:$W$322,14,FALSE)</f>
        <v>62</v>
      </c>
      <c t="str" s="4" r="S63">
        <f>VLOOKUP(B63,'Razzball Projections'!$B$2:$W$322,15,FALSE)</f>
        <v>981</v>
      </c>
      <c t="str" s="4" r="T63">
        <f>VLOOKUP(B63,'Razzball Projections'!$B$2:$W$322,16,FALSE)</f>
        <v>5</v>
      </c>
      <c t="str" s="33" r="U63">
        <f>VLOOKUP(B63,'Razzball Projections'!$B$2:$W$322,17,FALSE)</f>
        <v>128.8</v>
      </c>
      <c t="str" s="33" r="V63">
        <f>VLOOKUP(B63,'Razzball Projections'!$B$2:$W$322,18,FALSE)</f>
        <v>159.8</v>
      </c>
      <c t="str" s="33" r="W63">
        <f>VLOOKUP(B63,'Razzball Projections'!$B$2:$W$322,19,FALSE)</f>
        <v>190.8</v>
      </c>
      <c t="str" s="45" r="X63">
        <f>VLOOKUP(B63,'Razzball Projections'!$B$2:$W$322,20,FALSE)</f>
        <v>$14</v>
      </c>
      <c t="str" s="45" r="Y63">
        <f>VLOOKUP(B63,'Razzball Projections'!$B$2:$W$322,21,FALSE)</f>
        <v>$15</v>
      </c>
      <c t="str" s="45" r="Z63">
        <f>VLOOKUP(B63,'Razzball Projections'!$B$2:$W$322,22,FALSE)</f>
        <v>$15</v>
      </c>
      <c s="2" r="AB63"/>
    </row>
    <row customHeight="1" r="64" ht="15.0">
      <c t="str" s="44" r="A64">
        <f>VLOOKUP(B64&amp;"*",'Razzball Rankings'!$B$5:$H$204,7,FALSE)</f>
        <v>64</v>
      </c>
      <c t="str" s="29" r="B64">
        <f>'Razzball Projections'!B104</f>
        <v>Toby Gerhart</v>
      </c>
      <c t="str" s="4" r="C64">
        <f>VLOOKUP(B64,'Razzball Projections'!$B$2:$W$322,2,FALSE)</f>
        <v>RB</v>
      </c>
      <c t="str" s="4" r="D64">
        <f>VLOOKUP(B64,'Razzball Projections'!$B$2:$W$322,3,FALSE)</f>
        <v>JAC</v>
      </c>
      <c s="4" r="E64"/>
      <c t="str" s="33" r="F64">
        <f>VLOOKUP(B64,'Fantasy Pros ECR'!$B$6:$H$312,7,FALSE)</f>
        <v>36.0</v>
      </c>
      <c t="str" s="33" r="G64">
        <f>VLOOKUP(B64,'Fantasy Pros ADP'!$B$6:$M$253,12,FALSE)</f>
        <v>47.4</v>
      </c>
      <c t="str" s="4" r="H64">
        <f>VLOOKUP(B64,'Razzball Projections'!$B$2:$W$322,4,FALSE)</f>
        <v>0</v>
      </c>
      <c t="str" s="4" r="I64">
        <f>VLOOKUP(B64,'Razzball Projections'!$B$2:$W$322,5,FALSE)</f>
        <v>0</v>
      </c>
      <c t="str" s="4" r="J64">
        <f>VLOOKUP(B64,'Razzball Projections'!$B$2:$W$322,6,FALSE)</f>
        <v>0</v>
      </c>
      <c t="str" s="4" r="K64">
        <f>VLOOKUP(B64,'Razzball Projections'!$B$2:$W$322,7,FALSE)</f>
        <v>0</v>
      </c>
      <c t="str" s="4" r="L64">
        <f>VLOOKUP(B64,'Razzball Projections'!$B$2:$W$322,8,FALSE)</f>
        <v>0</v>
      </c>
      <c t="str" s="4" r="M64">
        <f>VLOOKUP(B64,'Razzball Projections'!$B$2:$W$322,9,FALSE)</f>
        <v>0</v>
      </c>
      <c t="str" s="4" r="N64">
        <f>VLOOKUP(B64,'Razzball Projections'!$B$2:$W$322,10,FALSE)</f>
        <v>231</v>
      </c>
      <c t="str" s="4" r="O64">
        <f>VLOOKUP(B64,'Razzball Projections'!$B$2:$W$322,11,FALSE)</f>
        <v>878</v>
      </c>
      <c t="str" s="4" r="P64">
        <f>VLOOKUP(B64,'Razzball Projections'!$B$2:$W$322,12,FALSE)</f>
        <v>5</v>
      </c>
      <c t="str" s="4" r="Q64">
        <f>VLOOKUP(B64,'Razzball Projections'!$B$2:$W$322,13,FALSE)</f>
        <v>3</v>
      </c>
      <c t="str" s="4" r="R64">
        <f>VLOOKUP(B64,'Razzball Projections'!$B$2:$W$322,14,FALSE)</f>
        <v>35</v>
      </c>
      <c t="str" s="4" r="S64">
        <f>VLOOKUP(B64,'Razzball Projections'!$B$2:$W$322,15,FALSE)</f>
        <v>218</v>
      </c>
      <c t="str" s="4" r="T64">
        <f>VLOOKUP(B64,'Razzball Projections'!$B$2:$W$322,16,FALSE)</f>
        <v>1</v>
      </c>
      <c t="str" s="33" r="U64">
        <f>VLOOKUP(B64,'Razzball Projections'!$B$2:$W$322,17,FALSE)</f>
        <v>139.6</v>
      </c>
      <c t="str" s="33" r="V64">
        <f>VLOOKUP(B64,'Razzball Projections'!$B$2:$W$322,18,FALSE)</f>
        <v>157.1</v>
      </c>
      <c t="str" s="33" r="W64">
        <f>VLOOKUP(B64,'Razzball Projections'!$B$2:$W$322,19,FALSE)</f>
        <v>174.6</v>
      </c>
      <c t="str" s="45" r="X64">
        <f>VLOOKUP(B64,'Razzball Projections'!$B$2:$W$322,20,FALSE)</f>
        <v>$26</v>
      </c>
      <c t="str" s="45" r="Y64">
        <f>VLOOKUP(B64,'Razzball Projections'!$B$2:$W$322,21,FALSE)</f>
        <v>$23</v>
      </c>
      <c t="str" s="45" r="Z64">
        <f>VLOOKUP(B64,'Razzball Projections'!$B$2:$W$322,22,FALSE)</f>
        <v>$22</v>
      </c>
      <c s="2" r="AB64"/>
    </row>
    <row customHeight="1" r="65" ht="15.0">
      <c t="str" s="44" r="A65">
        <f>VLOOKUP(B65&amp;"*",'Razzball Rankings'!$B$5:$H$204,7,FALSE)</f>
        <v>65</v>
      </c>
      <c t="str" s="29" r="B65">
        <f>'Razzball Projections'!B61</f>
        <v>Julian Edelman</v>
      </c>
      <c t="str" s="4" r="C65">
        <f>VLOOKUP(B65,'Razzball Projections'!$B$2:$W$322,2,FALSE)</f>
        <v>WR</v>
      </c>
      <c t="str" s="4" r="D65">
        <f>VLOOKUP(B65,'Razzball Projections'!$B$2:$W$322,3,FALSE)</f>
        <v>NE</v>
      </c>
      <c s="4" r="E65"/>
      <c t="str" s="33" r="F65">
        <f>VLOOKUP(B65,'Fantasy Pros ECR'!$B$6:$H$312,7,FALSE)</f>
        <v>77.5</v>
      </c>
      <c t="str" s="33" r="G65">
        <f>VLOOKUP(B65,'Fantasy Pros ADP'!$B$6:$M$253,12,FALSE)</f>
        <v>71.4</v>
      </c>
      <c t="str" s="4" r="H65">
        <f>VLOOKUP(B65,'Razzball Projections'!$B$2:$W$322,4,FALSE)</f>
        <v>0</v>
      </c>
      <c t="str" s="4" r="I65">
        <f>VLOOKUP(B65,'Razzball Projections'!$B$2:$W$322,5,FALSE)</f>
        <v>0</v>
      </c>
      <c t="str" s="4" r="J65">
        <f>VLOOKUP(B65,'Razzball Projections'!$B$2:$W$322,6,FALSE)</f>
        <v>0</v>
      </c>
      <c t="str" s="4" r="K65">
        <f>VLOOKUP(B65,'Razzball Projections'!$B$2:$W$322,7,FALSE)</f>
        <v>0</v>
      </c>
      <c t="str" s="4" r="L65">
        <f>VLOOKUP(B65,'Razzball Projections'!$B$2:$W$322,8,FALSE)</f>
        <v>0</v>
      </c>
      <c t="str" s="4" r="M65">
        <f>VLOOKUP(B65,'Razzball Projections'!$B$2:$W$322,9,FALSE)</f>
        <v>0</v>
      </c>
      <c t="str" s="4" r="N65">
        <f>VLOOKUP(B65,'Razzball Projections'!$B$2:$W$322,10,FALSE)</f>
        <v>2</v>
      </c>
      <c t="str" s="4" r="O65">
        <f>VLOOKUP(B65,'Razzball Projections'!$B$2:$W$322,11,FALSE)</f>
        <v>17</v>
      </c>
      <c t="str" s="4" r="P65">
        <f>VLOOKUP(B65,'Razzball Projections'!$B$2:$W$322,12,FALSE)</f>
        <v>0</v>
      </c>
      <c t="str" s="4" r="Q65">
        <f>VLOOKUP(B65,'Razzball Projections'!$B$2:$W$322,13,FALSE)</f>
        <v>1</v>
      </c>
      <c t="str" s="4" r="R65">
        <f>VLOOKUP(B65,'Razzball Projections'!$B$2:$W$322,14,FALSE)</f>
        <v>90</v>
      </c>
      <c t="str" s="4" r="S65">
        <f>VLOOKUP(B65,'Razzball Projections'!$B$2:$W$322,15,FALSE)</f>
        <v>989</v>
      </c>
      <c t="str" s="4" r="T65">
        <f>VLOOKUP(B65,'Razzball Projections'!$B$2:$W$322,16,FALSE)</f>
        <v>5</v>
      </c>
      <c t="str" s="33" r="U65">
        <f>VLOOKUP(B65,'Razzball Projections'!$B$2:$W$322,17,FALSE)</f>
        <v>128.6</v>
      </c>
      <c t="str" s="33" r="V65">
        <f>VLOOKUP(B65,'Razzball Projections'!$B$2:$W$322,18,FALSE)</f>
        <v>173.6</v>
      </c>
      <c t="str" s="33" r="W65">
        <f>VLOOKUP(B65,'Razzball Projections'!$B$2:$W$322,19,FALSE)</f>
        <v>218.6</v>
      </c>
      <c t="str" s="45" r="X65">
        <f>VLOOKUP(B65,'Razzball Projections'!$B$2:$W$322,20,FALSE)</f>
        <v>$13</v>
      </c>
      <c t="str" s="45" r="Y65">
        <f>VLOOKUP(B65,'Razzball Projections'!$B$2:$W$322,21,FALSE)</f>
        <v>$19</v>
      </c>
      <c t="str" s="45" r="Z65">
        <f>VLOOKUP(B65,'Razzball Projections'!$B$2:$W$322,22,FALSE)</f>
        <v>$22</v>
      </c>
      <c s="2" r="AB65"/>
    </row>
    <row customHeight="1" r="66" ht="15.0">
      <c t="str" s="44" r="A66">
        <f>VLOOKUP(B66&amp;"*",'Razzball Rankings'!$B$5:$H$204,7,FALSE)</f>
        <v>66</v>
      </c>
      <c t="str" s="29" r="B66">
        <f>'Razzball Projections'!B77</f>
        <v>Danny Woodhead</v>
      </c>
      <c t="str" s="4" r="C66">
        <f>VLOOKUP(B66,'Razzball Projections'!$B$2:$W$322,2,FALSE)</f>
        <v>RB</v>
      </c>
      <c t="str" s="4" r="D66">
        <f>VLOOKUP(B66,'Razzball Projections'!$B$2:$W$322,3,FALSE)</f>
        <v>SD</v>
      </c>
      <c s="4" r="E66"/>
      <c t="str" s="33" r="F66">
        <f>VLOOKUP(B66,'Fantasy Pros ECR'!$B$6:$H$312,7,FALSE)</f>
        <v>107.5</v>
      </c>
      <c t="str" s="33" r="G66">
        <f>VLOOKUP(B66,'Fantasy Pros ADP'!$B$6:$M$253,12,FALSE)</f>
        <v>111.2</v>
      </c>
      <c t="str" s="4" r="H66">
        <f>VLOOKUP(B66,'Razzball Projections'!$B$2:$W$322,4,FALSE)</f>
        <v>0</v>
      </c>
      <c t="str" s="4" r="I66">
        <f>VLOOKUP(B66,'Razzball Projections'!$B$2:$W$322,5,FALSE)</f>
        <v>0</v>
      </c>
      <c t="str" s="4" r="J66">
        <f>VLOOKUP(B66,'Razzball Projections'!$B$2:$W$322,6,FALSE)</f>
        <v>0</v>
      </c>
      <c t="str" s="4" r="K66">
        <f>VLOOKUP(B66,'Razzball Projections'!$B$2:$W$322,7,FALSE)</f>
        <v>0</v>
      </c>
      <c t="str" s="4" r="L66">
        <f>VLOOKUP(B66,'Razzball Projections'!$B$2:$W$322,8,FALSE)</f>
        <v>0</v>
      </c>
      <c t="str" s="4" r="M66">
        <f>VLOOKUP(B66,'Razzball Projections'!$B$2:$W$322,9,FALSE)</f>
        <v>0</v>
      </c>
      <c t="str" s="4" r="N66">
        <f>VLOOKUP(B66,'Razzball Projections'!$B$2:$W$322,10,FALSE)</f>
        <v>81</v>
      </c>
      <c t="str" s="4" r="O66">
        <f>VLOOKUP(B66,'Razzball Projections'!$B$2:$W$322,11,FALSE)</f>
        <v>359</v>
      </c>
      <c t="str" s="4" r="P66">
        <f>VLOOKUP(B66,'Razzball Projections'!$B$2:$W$322,12,FALSE)</f>
        <v>3</v>
      </c>
      <c t="str" s="4" r="Q66">
        <f>VLOOKUP(B66,'Razzball Projections'!$B$2:$W$322,13,FALSE)</f>
        <v>1</v>
      </c>
      <c t="str" s="4" r="R66">
        <f>VLOOKUP(B66,'Razzball Projections'!$B$2:$W$322,14,FALSE)</f>
        <v>67</v>
      </c>
      <c t="str" s="4" r="S66">
        <f>VLOOKUP(B66,'Razzball Projections'!$B$2:$W$322,15,FALSE)</f>
        <v>576</v>
      </c>
      <c t="str" s="4" r="T66">
        <f>VLOOKUP(B66,'Razzball Projections'!$B$2:$W$322,16,FALSE)</f>
        <v>5</v>
      </c>
      <c t="str" s="33" r="U66">
        <f>VLOOKUP(B66,'Razzball Projections'!$B$2:$W$322,17,FALSE)</f>
        <v>139.5</v>
      </c>
      <c t="str" s="33" r="V66">
        <f>VLOOKUP(B66,'Razzball Projections'!$B$2:$W$322,18,FALSE)</f>
        <v>173.0</v>
      </c>
      <c t="str" s="33" r="W66">
        <f>VLOOKUP(B66,'Razzball Projections'!$B$2:$W$322,19,FALSE)</f>
        <v>206.5</v>
      </c>
      <c t="str" s="45" r="X66">
        <f>VLOOKUP(B66,'Razzball Projections'!$B$2:$W$322,20,FALSE)</f>
        <v>$14</v>
      </c>
      <c t="str" s="45" r="Y66">
        <f>VLOOKUP(B66,'Razzball Projections'!$B$2:$W$322,21,FALSE)</f>
        <v>$17</v>
      </c>
      <c t="str" s="45" r="Z66">
        <f>VLOOKUP(B66,'Razzball Projections'!$B$2:$W$322,22,FALSE)</f>
        <v>$19</v>
      </c>
      <c s="2" r="AB66"/>
    </row>
    <row customHeight="1" r="67" ht="15.0">
      <c t="str" s="44" r="A67">
        <f>VLOOKUP(B67&amp;"*",'Razzball Rankings'!$B$5:$H$204,7,FALSE)</f>
        <v>67</v>
      </c>
      <c t="str" s="29" r="B67">
        <f>'Razzball Projections'!B86</f>
        <v>Percy Harvin</v>
      </c>
      <c t="str" s="4" r="C67">
        <f>VLOOKUP(B67,'Razzball Projections'!$B$2:$W$322,2,FALSE)</f>
        <v>WR</v>
      </c>
      <c t="str" s="4" r="D67">
        <f>VLOOKUP(B67,'Razzball Projections'!$B$2:$W$322,3,FALSE)</f>
        <v>SEA</v>
      </c>
      <c s="4" r="E67"/>
      <c t="str" s="33" r="F67">
        <f>VLOOKUP(B67,'Fantasy Pros ECR'!$B$6:$H$312,7,FALSE)</f>
        <v>57.4</v>
      </c>
      <c t="str" s="33" r="G67">
        <f>VLOOKUP(B67,'Fantasy Pros ADP'!$B$6:$M$253,12,FALSE)</f>
        <v>53.6</v>
      </c>
      <c t="str" s="4" r="H67">
        <f>VLOOKUP(B67,'Razzball Projections'!$B$2:$W$322,4,FALSE)</f>
        <v>0</v>
      </c>
      <c t="str" s="4" r="I67">
        <f>VLOOKUP(B67,'Razzball Projections'!$B$2:$W$322,5,FALSE)</f>
        <v>0</v>
      </c>
      <c t="str" s="4" r="J67">
        <f>VLOOKUP(B67,'Razzball Projections'!$B$2:$W$322,6,FALSE)</f>
        <v>0</v>
      </c>
      <c t="str" s="4" r="K67">
        <f>VLOOKUP(B67,'Razzball Projections'!$B$2:$W$322,7,FALSE)</f>
        <v>0</v>
      </c>
      <c t="str" s="4" r="L67">
        <f>VLOOKUP(B67,'Razzball Projections'!$B$2:$W$322,8,FALSE)</f>
        <v>0</v>
      </c>
      <c t="str" s="4" r="M67">
        <f>VLOOKUP(B67,'Razzball Projections'!$B$2:$W$322,9,FALSE)</f>
        <v>0</v>
      </c>
      <c t="str" s="4" r="N67">
        <f>VLOOKUP(B67,'Razzball Projections'!$B$2:$W$322,10,FALSE)</f>
        <v>21</v>
      </c>
      <c t="str" s="4" r="O67">
        <f>VLOOKUP(B67,'Razzball Projections'!$B$2:$W$322,11,FALSE)</f>
        <v>113</v>
      </c>
      <c t="str" s="4" r="P67">
        <f>VLOOKUP(B67,'Razzball Projections'!$B$2:$W$322,12,FALSE)</f>
        <v>1</v>
      </c>
      <c t="str" s="4" r="Q67">
        <f>VLOOKUP(B67,'Razzball Projections'!$B$2:$W$322,13,FALSE)</f>
        <v>1</v>
      </c>
      <c t="str" s="4" r="R67">
        <f>VLOOKUP(B67,'Razzball Projections'!$B$2:$W$322,14,FALSE)</f>
        <v>65</v>
      </c>
      <c t="str" s="4" r="S67">
        <f>VLOOKUP(B67,'Razzball Projections'!$B$2:$W$322,15,FALSE)</f>
        <v>817</v>
      </c>
      <c t="str" s="4" r="T67">
        <f>VLOOKUP(B67,'Razzball Projections'!$B$2:$W$322,16,FALSE)</f>
        <v>5</v>
      </c>
      <c t="str" s="33" r="U67">
        <f>VLOOKUP(B67,'Razzball Projections'!$B$2:$W$322,17,FALSE)</f>
        <v>128.0</v>
      </c>
      <c t="str" s="33" r="V67">
        <f>VLOOKUP(B67,'Razzball Projections'!$B$2:$W$322,18,FALSE)</f>
        <v>160.5</v>
      </c>
      <c t="str" s="33" r="W67">
        <f>VLOOKUP(B67,'Razzball Projections'!$B$2:$W$322,19,FALSE)</f>
        <v>193.0</v>
      </c>
      <c t="str" s="45" r="X67">
        <f>VLOOKUP(B67,'Razzball Projections'!$B$2:$W$322,20,FALSE)</f>
        <v>$18</v>
      </c>
      <c t="str" s="45" r="Y67">
        <f>VLOOKUP(B67,'Razzball Projections'!$B$2:$W$322,21,FALSE)</f>
        <v>$20</v>
      </c>
      <c t="str" s="45" r="Z67">
        <f>VLOOKUP(B67,'Razzball Projections'!$B$2:$W$322,22,FALSE)</f>
        <v>$21</v>
      </c>
      <c s="2" r="AB67"/>
    </row>
    <row customHeight="1" r="68" ht="15.0">
      <c t="str" s="44" r="A68">
        <f>VLOOKUP(B68&amp;"*",'Razzball Rankings'!$B$5:$H$204,7,FALSE)</f>
        <v>68</v>
      </c>
      <c t="str" s="29" r="B68">
        <f>'Razzball Projections'!B76</f>
        <v>Jason Witten</v>
      </c>
      <c t="str" s="4" r="C68">
        <f>VLOOKUP(B68,'Razzball Projections'!$B$2:$W$322,2,FALSE)</f>
        <v>TE</v>
      </c>
      <c t="str" s="4" r="D68">
        <f>VLOOKUP(B68,'Razzball Projections'!$B$2:$W$322,3,FALSE)</f>
        <v>DAL</v>
      </c>
      <c s="4" r="E68"/>
      <c t="str" s="33" r="F68">
        <f>VLOOKUP(B68,'Fantasy Pros ECR'!$B$6:$H$312,7,FALSE)</f>
        <v>81.1</v>
      </c>
      <c t="str" s="33" r="G68">
        <f>VLOOKUP(B68,'Fantasy Pros ADP'!$B$6:$M$253,12,FALSE)</f>
        <v>59.8</v>
      </c>
      <c t="str" s="4" r="H68">
        <f>VLOOKUP(B68,'Razzball Projections'!$B$2:$W$322,4,FALSE)</f>
        <v>0</v>
      </c>
      <c t="str" s="4" r="I68">
        <f>VLOOKUP(B68,'Razzball Projections'!$B$2:$W$322,5,FALSE)</f>
        <v>0</v>
      </c>
      <c t="str" s="4" r="J68">
        <f>VLOOKUP(B68,'Razzball Projections'!$B$2:$W$322,6,FALSE)</f>
        <v>0</v>
      </c>
      <c t="str" s="4" r="K68">
        <f>VLOOKUP(B68,'Razzball Projections'!$B$2:$W$322,7,FALSE)</f>
        <v>0</v>
      </c>
      <c t="str" s="4" r="L68">
        <f>VLOOKUP(B68,'Razzball Projections'!$B$2:$W$322,8,FALSE)</f>
        <v>0</v>
      </c>
      <c t="str" s="4" r="M68">
        <f>VLOOKUP(B68,'Razzball Projections'!$B$2:$W$322,9,FALSE)</f>
        <v>0</v>
      </c>
      <c t="str" s="4" r="N68">
        <f>VLOOKUP(B68,'Razzball Projections'!$B$2:$W$322,10,FALSE)</f>
        <v>0</v>
      </c>
      <c t="str" s="4" r="O68">
        <f>VLOOKUP(B68,'Razzball Projections'!$B$2:$W$322,11,FALSE)</f>
        <v>0</v>
      </c>
      <c t="str" s="4" r="P68">
        <f>VLOOKUP(B68,'Razzball Projections'!$B$2:$W$322,12,FALSE)</f>
        <v>0</v>
      </c>
      <c t="str" s="4" r="Q68">
        <f>VLOOKUP(B68,'Razzball Projections'!$B$2:$W$322,13,FALSE)</f>
        <v>0</v>
      </c>
      <c t="str" s="4" r="R68">
        <f>VLOOKUP(B68,'Razzball Projections'!$B$2:$W$322,14,FALSE)</f>
        <v>81</v>
      </c>
      <c t="str" s="4" r="S68">
        <f>VLOOKUP(B68,'Razzball Projections'!$B$2:$W$322,15,FALSE)</f>
        <v>897</v>
      </c>
      <c t="str" s="4" r="T68">
        <f>VLOOKUP(B68,'Razzball Projections'!$B$2:$W$322,16,FALSE)</f>
        <v>6</v>
      </c>
      <c t="str" s="33" r="U68">
        <f>VLOOKUP(B68,'Razzball Projections'!$B$2:$W$322,17,FALSE)</f>
        <v>125.7</v>
      </c>
      <c t="str" s="33" r="V68">
        <f>VLOOKUP(B68,'Razzball Projections'!$B$2:$W$322,18,FALSE)</f>
        <v>166.2</v>
      </c>
      <c t="str" s="33" r="W68">
        <f>VLOOKUP(B68,'Razzball Projections'!$B$2:$W$322,19,FALSE)</f>
        <v>206.7</v>
      </c>
      <c t="str" s="45" r="X68">
        <f>VLOOKUP(B68,'Razzball Projections'!$B$2:$W$322,20,FALSE)</f>
        <v>$15</v>
      </c>
      <c t="str" s="45" r="Y68">
        <f>VLOOKUP(B68,'Razzball Projections'!$B$2:$W$322,21,FALSE)</f>
        <v>$18</v>
      </c>
      <c t="str" s="45" r="Z68">
        <f>VLOOKUP(B68,'Razzball Projections'!$B$2:$W$322,22,FALSE)</f>
        <v>$19</v>
      </c>
      <c s="2" r="AB68"/>
    </row>
    <row customHeight="1" r="69" ht="15.0">
      <c t="str" s="44" r="A69">
        <f>VLOOKUP(B69&amp;"*",'Razzball Rankings'!$B$5:$H$204,7,FALSE)</f>
        <v>69</v>
      </c>
      <c t="str" s="29" r="B69">
        <f>'Razzball Projections'!B78</f>
        <v>Pierre Thomas</v>
      </c>
      <c t="str" s="4" r="C69">
        <f>VLOOKUP(B69,'Razzball Projections'!$B$2:$W$322,2,FALSE)</f>
        <v>RB</v>
      </c>
      <c t="str" s="4" r="D69">
        <f>VLOOKUP(B69,'Razzball Projections'!$B$2:$W$322,3,FALSE)</f>
        <v>NO</v>
      </c>
      <c s="4" r="E69"/>
      <c t="str" s="33" r="F69">
        <f>VLOOKUP(B69,'Fantasy Pros ECR'!$B$6:$H$312,7,FALSE)</f>
        <v>82.4</v>
      </c>
      <c t="str" s="33" r="G69">
        <f>VLOOKUP(B69,'Fantasy Pros ADP'!$B$6:$M$253,12,FALSE)</f>
        <v>93.0</v>
      </c>
      <c t="str" s="4" r="H69">
        <f>VLOOKUP(B69,'Razzball Projections'!$B$2:$W$322,4,FALSE)</f>
        <v>0</v>
      </c>
      <c t="str" s="4" r="I69">
        <f>VLOOKUP(B69,'Razzball Projections'!$B$2:$W$322,5,FALSE)</f>
        <v>0</v>
      </c>
      <c t="str" s="4" r="J69">
        <f>VLOOKUP(B69,'Razzball Projections'!$B$2:$W$322,6,FALSE)</f>
        <v>0</v>
      </c>
      <c t="str" s="4" r="K69">
        <f>VLOOKUP(B69,'Razzball Projections'!$B$2:$W$322,7,FALSE)</f>
        <v>0</v>
      </c>
      <c t="str" s="4" r="L69">
        <f>VLOOKUP(B69,'Razzball Projections'!$B$2:$W$322,8,FALSE)</f>
        <v>0</v>
      </c>
      <c t="str" s="4" r="M69">
        <f>VLOOKUP(B69,'Razzball Projections'!$B$2:$W$322,9,FALSE)</f>
        <v>0</v>
      </c>
      <c t="str" s="4" r="N69">
        <f>VLOOKUP(B69,'Razzball Projections'!$B$2:$W$322,10,FALSE)</f>
        <v>131</v>
      </c>
      <c t="str" s="4" r="O69">
        <f>VLOOKUP(B69,'Razzball Projections'!$B$2:$W$322,11,FALSE)</f>
        <v>548</v>
      </c>
      <c t="str" s="4" r="P69">
        <f>VLOOKUP(B69,'Razzball Projections'!$B$2:$W$322,12,FALSE)</f>
        <v>3</v>
      </c>
      <c t="str" s="4" r="Q69">
        <f>VLOOKUP(B69,'Razzball Projections'!$B$2:$W$322,13,FALSE)</f>
        <v>1</v>
      </c>
      <c t="str" s="4" r="R69">
        <f>VLOOKUP(B69,'Razzball Projections'!$B$2:$W$322,14,FALSE)</f>
        <v>67</v>
      </c>
      <c t="str" s="4" r="S69">
        <f>VLOOKUP(B69,'Razzball Projections'!$B$2:$W$322,15,FALSE)</f>
        <v>496</v>
      </c>
      <c t="str" s="4" r="T69">
        <f>VLOOKUP(B69,'Razzball Projections'!$B$2:$W$322,16,FALSE)</f>
        <v>3</v>
      </c>
      <c t="str" s="33" r="U69">
        <f>VLOOKUP(B69,'Razzball Projections'!$B$2:$W$322,17,FALSE)</f>
        <v>137.8</v>
      </c>
      <c t="str" s="33" r="V69">
        <f>VLOOKUP(B69,'Razzball Projections'!$B$2:$W$322,18,FALSE)</f>
        <v>171.3</v>
      </c>
      <c t="str" s="33" r="W69">
        <f>VLOOKUP(B69,'Razzball Projections'!$B$2:$W$322,19,FALSE)</f>
        <v>204.8</v>
      </c>
      <c t="str" s="45" r="X69">
        <f>VLOOKUP(B69,'Razzball Projections'!$B$2:$W$322,20,FALSE)</f>
        <v>$13</v>
      </c>
      <c t="str" s="45" r="Y69">
        <f>VLOOKUP(B69,'Razzball Projections'!$B$2:$W$322,21,FALSE)</f>
        <v>$15</v>
      </c>
      <c t="str" s="45" r="Z69">
        <f>VLOOKUP(B69,'Razzball Projections'!$B$2:$W$322,22,FALSE)</f>
        <v>$18</v>
      </c>
      <c s="2" r="AB69"/>
    </row>
    <row customHeight="1" r="70" ht="15.0">
      <c t="str" s="44" r="A70">
        <f>VLOOKUP(B70&amp;"*",'Razzball Rankings'!$B$5:$H$204,7,FALSE)</f>
        <v>70</v>
      </c>
      <c t="str" s="29" r="B70">
        <f>'Razzball Projections'!B81</f>
        <v>Brian Hartline</v>
      </c>
      <c t="str" s="4" r="C70">
        <f>VLOOKUP(B70,'Razzball Projections'!$B$2:$W$322,2,FALSE)</f>
        <v>WR</v>
      </c>
      <c t="str" s="4" r="D70">
        <f>VLOOKUP(B70,'Razzball Projections'!$B$2:$W$322,3,FALSE)</f>
        <v>MIA</v>
      </c>
      <c s="4" r="E70"/>
      <c t="str" s="33" r="F70">
        <f>VLOOKUP(B70,'Fantasy Pros ECR'!$B$6:$H$312,7,FALSE)</f>
        <v>125.5</v>
      </c>
      <c t="str" s="33" r="G70">
        <f>VLOOKUP(B70,'Fantasy Pros ADP'!$B$6:$M$253,12,FALSE)</f>
        <v>173.6</v>
      </c>
      <c t="str" s="4" r="H70">
        <f>VLOOKUP(B70,'Razzball Projections'!$B$2:$W$322,4,FALSE)</f>
        <v>0</v>
      </c>
      <c t="str" s="4" r="I70">
        <f>VLOOKUP(B70,'Razzball Projections'!$B$2:$W$322,5,FALSE)</f>
        <v>0</v>
      </c>
      <c t="str" s="4" r="J70">
        <f>VLOOKUP(B70,'Razzball Projections'!$B$2:$W$322,6,FALSE)</f>
        <v>0</v>
      </c>
      <c t="str" s="4" r="K70">
        <f>VLOOKUP(B70,'Razzball Projections'!$B$2:$W$322,7,FALSE)</f>
        <v>0</v>
      </c>
      <c t="str" s="4" r="L70">
        <f>VLOOKUP(B70,'Razzball Projections'!$B$2:$W$322,8,FALSE)</f>
        <v>0</v>
      </c>
      <c t="str" s="4" r="M70">
        <f>VLOOKUP(B70,'Razzball Projections'!$B$2:$W$322,9,FALSE)</f>
        <v>0</v>
      </c>
      <c t="str" s="4" r="N70">
        <f>VLOOKUP(B70,'Razzball Projections'!$B$2:$W$322,10,FALSE)</f>
        <v>0</v>
      </c>
      <c t="str" s="4" r="O70">
        <f>VLOOKUP(B70,'Razzball Projections'!$B$2:$W$322,11,FALSE)</f>
        <v>0</v>
      </c>
      <c t="str" s="4" r="P70">
        <f>VLOOKUP(B70,'Razzball Projections'!$B$2:$W$322,12,FALSE)</f>
        <v>0</v>
      </c>
      <c t="str" s="4" r="Q70">
        <f>VLOOKUP(B70,'Razzball Projections'!$B$2:$W$322,13,FALSE)</f>
        <v>1</v>
      </c>
      <c t="str" s="4" r="R70">
        <f>VLOOKUP(B70,'Razzball Projections'!$B$2:$W$322,14,FALSE)</f>
        <v>71</v>
      </c>
      <c t="str" s="4" r="S70">
        <f>VLOOKUP(B70,'Razzball Projections'!$B$2:$W$322,15,FALSE)</f>
        <v>976</v>
      </c>
      <c t="str" s="4" r="T70">
        <f>VLOOKUP(B70,'Razzball Projections'!$B$2:$W$322,16,FALSE)</f>
        <v>5</v>
      </c>
      <c t="str" s="33" r="U70">
        <f>VLOOKUP(B70,'Razzball Projections'!$B$2:$W$322,17,FALSE)</f>
        <v>125.6</v>
      </c>
      <c t="str" s="33" r="V70">
        <f>VLOOKUP(B70,'Razzball Projections'!$B$2:$W$322,18,FALSE)</f>
        <v>161.1</v>
      </c>
      <c t="str" s="33" r="W70">
        <f>VLOOKUP(B70,'Razzball Projections'!$B$2:$W$322,19,FALSE)</f>
        <v>196.6</v>
      </c>
      <c t="str" s="45" r="X70">
        <f>VLOOKUP(B70,'Razzball Projections'!$B$2:$W$322,20,FALSE)</f>
        <v>$3</v>
      </c>
      <c t="str" s="45" r="Y70">
        <f>VLOOKUP(B70,'Razzball Projections'!$B$2:$W$322,21,FALSE)</f>
        <v>$5</v>
      </c>
      <c t="str" s="45" r="Z70">
        <f>VLOOKUP(B70,'Razzball Projections'!$B$2:$W$322,22,FALSE)</f>
        <v>$6</v>
      </c>
      <c s="2" r="AB70"/>
    </row>
    <row customHeight="1" r="71" ht="15.0">
      <c t="str" s="44" r="A71">
        <f>VLOOKUP(B71&amp;"*",'Razzball Rankings'!$B$5:$H$204,7,FALSE)</f>
        <v>71</v>
      </c>
      <c t="str" s="29" r="B71">
        <f>'Razzball Projections'!B16</f>
        <v>Philip Rivers</v>
      </c>
      <c t="str" s="4" r="C71">
        <f>VLOOKUP(B71,'Razzball Projections'!$B$2:$W$322,2,FALSE)</f>
        <v>QB</v>
      </c>
      <c t="str" s="4" r="D71">
        <f>VLOOKUP(B71,'Razzball Projections'!$B$2:$W$322,3,FALSE)</f>
        <v>SD</v>
      </c>
      <c t="s" s="4" r="E71">
        <v>141</v>
      </c>
      <c t="str" s="33" r="F71">
        <f>VLOOKUP(B71,'Fantasy Pros ECR'!$B$6:$H$312,7,FALSE)</f>
        <v>99.4</v>
      </c>
      <c t="str" s="33" r="G71">
        <f>VLOOKUP(B71,'Fantasy Pros ADP'!$B$6:$M$253,12,FALSE)</f>
        <v>105.4</v>
      </c>
      <c t="str" s="4" r="H71">
        <f>VLOOKUP(B71,'Razzball Projections'!$B$2:$W$322,4,FALSE)</f>
        <v>578</v>
      </c>
      <c t="str" s="4" r="I71">
        <f>VLOOKUP(B71,'Razzball Projections'!$B$2:$W$322,5,FALSE)</f>
        <v>399</v>
      </c>
      <c t="str" s="4" r="J71">
        <f>VLOOKUP(B71,'Razzball Projections'!$B$2:$W$322,6,FALSE)</f>
        <v>69</v>
      </c>
      <c t="str" s="4" r="K71">
        <f>VLOOKUP(B71,'Razzball Projections'!$B$2:$W$322,7,FALSE)</f>
        <v>4378</v>
      </c>
      <c t="str" s="4" r="L71">
        <f>VLOOKUP(B71,'Razzball Projections'!$B$2:$W$322,8,FALSE)</f>
        <v>36</v>
      </c>
      <c t="str" s="4" r="M71">
        <f>VLOOKUP(B71,'Razzball Projections'!$B$2:$W$322,9,FALSE)</f>
        <v>11</v>
      </c>
      <c t="str" s="4" r="N71">
        <f>VLOOKUP(B71,'Razzball Projections'!$B$2:$W$322,10,FALSE)</f>
        <v>24</v>
      </c>
      <c t="str" s="4" r="O71">
        <f>VLOOKUP(B71,'Razzball Projections'!$B$2:$W$322,11,FALSE)</f>
        <v>41</v>
      </c>
      <c t="str" s="4" r="P71">
        <f>VLOOKUP(B71,'Razzball Projections'!$B$2:$W$322,12,FALSE)</f>
        <v>0</v>
      </c>
      <c t="str" s="4" r="Q71">
        <f>VLOOKUP(B71,'Razzball Projections'!$B$2:$W$322,13,FALSE)</f>
        <v>4</v>
      </c>
      <c t="str" s="4" r="R71">
        <f>VLOOKUP(B71,'Razzball Projections'!$B$2:$W$322,14,FALSE)</f>
        <v>0</v>
      </c>
      <c t="str" s="4" r="S71">
        <f>VLOOKUP(B71,'Razzball Projections'!$B$2:$W$322,15,FALSE)</f>
        <v>0</v>
      </c>
      <c t="str" s="4" r="T71">
        <f>VLOOKUP(B71,'Razzball Projections'!$B$2:$W$322,16,FALSE)</f>
        <v>0</v>
      </c>
      <c t="str" s="33" r="U71">
        <f>VLOOKUP(B71,'Razzball Projections'!$B$2:$W$322,17,FALSE)</f>
        <v>294.2</v>
      </c>
      <c t="str" s="33" r="V71">
        <f>VLOOKUP(B71,'Razzball Projections'!$B$2:$W$322,18,FALSE)</f>
        <v>294.2</v>
      </c>
      <c t="str" s="33" r="W71">
        <f>VLOOKUP(B71,'Razzball Projections'!$B$2:$W$322,19,FALSE)</f>
        <v>294.2</v>
      </c>
      <c t="str" s="45" r="X71">
        <f>VLOOKUP(B71,'Razzball Projections'!$B$2:$W$322,20,FALSE)</f>
        <v>$13</v>
      </c>
      <c t="str" s="45" r="Y71">
        <f>VLOOKUP(B71,'Razzball Projections'!$B$2:$W$322,21,FALSE)</f>
        <v>$12</v>
      </c>
      <c t="str" s="45" r="Z71">
        <f>VLOOKUP(B71,'Razzball Projections'!$B$2:$W$322,22,FALSE)</f>
        <v>$11</v>
      </c>
      <c s="2" r="AB71"/>
    </row>
    <row customHeight="1" r="72" ht="15.0">
      <c t="str" s="44" r="A72">
        <f>VLOOKUP(B72&amp;"*",'Razzball Rankings'!$B$5:$H$204,7,FALSE)</f>
        <v>72</v>
      </c>
      <c t="str" s="29" r="B72">
        <f>'Razzball Projections'!B90</f>
        <v>Ray Rice</v>
      </c>
      <c t="str" s="4" r="C72">
        <f>VLOOKUP(B72,'Razzball Projections'!$B$2:$W$322,2,FALSE)</f>
        <v>RB</v>
      </c>
      <c t="str" s="4" r="D72">
        <f>VLOOKUP(B72,'Razzball Projections'!$B$2:$W$322,3,FALSE)</f>
        <v>BAL</v>
      </c>
      <c s="4" r="E72"/>
      <c t="str" s="33" r="F72">
        <f>VLOOKUP(B72,'Fantasy Pros ECR'!$B$6:$H$312,7,FALSE)</f>
        <v>65.7</v>
      </c>
      <c t="str" s="33" r="G72">
        <f>VLOOKUP(B72,'Fantasy Pros ADP'!$B$6:$M$253,12,FALSE)</f>
        <v>67.6</v>
      </c>
      <c t="str" s="4" r="H72">
        <f>VLOOKUP(B72,'Razzball Projections'!$B$2:$W$322,4,FALSE)</f>
        <v>0</v>
      </c>
      <c t="str" s="4" r="I72">
        <f>VLOOKUP(B72,'Razzball Projections'!$B$2:$W$322,5,FALSE)</f>
        <v>0</v>
      </c>
      <c t="str" s="4" r="J72">
        <f>VLOOKUP(B72,'Razzball Projections'!$B$2:$W$322,6,FALSE)</f>
        <v>0</v>
      </c>
      <c t="str" s="4" r="K72">
        <f>VLOOKUP(B72,'Razzball Projections'!$B$2:$W$322,7,FALSE)</f>
        <v>0</v>
      </c>
      <c t="str" s="4" r="L72">
        <f>VLOOKUP(B72,'Razzball Projections'!$B$2:$W$322,8,FALSE)</f>
        <v>0</v>
      </c>
      <c t="str" s="4" r="M72">
        <f>VLOOKUP(B72,'Razzball Projections'!$B$2:$W$322,9,FALSE)</f>
        <v>0</v>
      </c>
      <c t="str" s="4" r="N72">
        <f>VLOOKUP(B72,'Razzball Projections'!$B$2:$W$322,10,FALSE)</f>
        <v>237</v>
      </c>
      <c t="str" s="4" r="O72">
        <f>VLOOKUP(B72,'Razzball Projections'!$B$2:$W$322,11,FALSE)</f>
        <v>778</v>
      </c>
      <c t="str" s="4" r="P72">
        <f>VLOOKUP(B72,'Razzball Projections'!$B$2:$W$322,12,FALSE)</f>
        <v>4</v>
      </c>
      <c t="str" s="4" r="Q72">
        <f>VLOOKUP(B72,'Razzball Projections'!$B$2:$W$322,13,FALSE)</f>
        <v>3</v>
      </c>
      <c t="str" s="4" r="R72">
        <f>VLOOKUP(B72,'Razzball Projections'!$B$2:$W$322,14,FALSE)</f>
        <v>51</v>
      </c>
      <c t="str" s="4" r="S72">
        <f>VLOOKUP(B72,'Razzball Projections'!$B$2:$W$322,15,FALSE)</f>
        <v>358</v>
      </c>
      <c t="str" s="4" r="T72">
        <f>VLOOKUP(B72,'Razzball Projections'!$B$2:$W$322,16,FALSE)</f>
        <v>1</v>
      </c>
      <c t="str" s="33" r="U72">
        <f>VLOOKUP(B72,'Razzball Projections'!$B$2:$W$322,17,FALSE)</f>
        <v>137.6</v>
      </c>
      <c t="str" s="33" r="V72">
        <f>VLOOKUP(B72,'Razzball Projections'!$B$2:$W$322,18,FALSE)</f>
        <v>163.1</v>
      </c>
      <c t="str" s="33" r="W72">
        <f>VLOOKUP(B72,'Razzball Projections'!$B$2:$W$322,19,FALSE)</f>
        <v>188.6</v>
      </c>
      <c t="str" s="45" r="X72">
        <f>VLOOKUP(B72,'Razzball Projections'!$B$2:$W$322,20,FALSE)</f>
        <v>$13</v>
      </c>
      <c t="str" s="45" r="Y72">
        <f>VLOOKUP(B72,'Razzball Projections'!$B$2:$W$322,21,FALSE)</f>
        <v>$18</v>
      </c>
      <c t="str" s="45" r="Z72">
        <f>VLOOKUP(B72,'Razzball Projections'!$B$2:$W$322,22,FALSE)</f>
        <v>$17</v>
      </c>
      <c s="2" r="AB72"/>
    </row>
    <row customHeight="1" r="73" ht="15.0">
      <c t="str" s="44" r="A73">
        <f>VLOOKUP(B73&amp;"*",'Razzball Rankings'!$B$5:$H$204,7,FALSE)</f>
        <v>73</v>
      </c>
      <c t="str" s="29" r="B73">
        <f>'Razzball Projections'!B110</f>
        <v>Maurice Jones-Drew</v>
      </c>
      <c t="str" s="4" r="C73">
        <f>VLOOKUP(B73,'Razzball Projections'!$B$2:$W$322,2,FALSE)</f>
        <v>RB</v>
      </c>
      <c t="str" s="4" r="D73">
        <f>VLOOKUP(B73,'Razzball Projections'!$B$2:$W$322,3,FALSE)</f>
        <v>OAK</v>
      </c>
      <c s="4" r="E73"/>
      <c t="str" s="33" r="F73">
        <f>VLOOKUP(B73,'Fantasy Pros ECR'!$B$6:$H$312,7,FALSE)</f>
        <v>90.3</v>
      </c>
      <c t="str" s="33" r="G73">
        <f>VLOOKUP(B73,'Fantasy Pros ADP'!$B$6:$M$253,12,FALSE)</f>
        <v>90.8</v>
      </c>
      <c t="str" s="4" r="H73">
        <f>VLOOKUP(B73,'Razzball Projections'!$B$2:$W$322,4,FALSE)</f>
        <v>0</v>
      </c>
      <c t="str" s="4" r="I73">
        <f>VLOOKUP(B73,'Razzball Projections'!$B$2:$W$322,5,FALSE)</f>
        <v>0</v>
      </c>
      <c t="str" s="4" r="J73">
        <f>VLOOKUP(B73,'Razzball Projections'!$B$2:$W$322,6,FALSE)</f>
        <v>0</v>
      </c>
      <c t="str" s="4" r="K73">
        <f>VLOOKUP(B73,'Razzball Projections'!$B$2:$W$322,7,FALSE)</f>
        <v>0</v>
      </c>
      <c t="str" s="4" r="L73">
        <f>VLOOKUP(B73,'Razzball Projections'!$B$2:$W$322,8,FALSE)</f>
        <v>0</v>
      </c>
      <c t="str" s="4" r="M73">
        <f>VLOOKUP(B73,'Razzball Projections'!$B$2:$W$322,9,FALSE)</f>
        <v>0</v>
      </c>
      <c t="str" s="4" r="N73">
        <f>VLOOKUP(B73,'Razzball Projections'!$B$2:$W$322,10,FALSE)</f>
        <v>171</v>
      </c>
      <c t="str" s="4" r="O73">
        <f>VLOOKUP(B73,'Razzball Projections'!$B$2:$W$322,11,FALSE)</f>
        <v>761</v>
      </c>
      <c t="str" s="4" r="P73">
        <f>VLOOKUP(B73,'Razzball Projections'!$B$2:$W$322,12,FALSE)</f>
        <v>5</v>
      </c>
      <c t="str" s="4" r="Q73">
        <f>VLOOKUP(B73,'Razzball Projections'!$B$2:$W$322,13,FALSE)</f>
        <v>1</v>
      </c>
      <c t="str" s="4" r="R73">
        <f>VLOOKUP(B73,'Razzball Projections'!$B$2:$W$322,14,FALSE)</f>
        <v>36</v>
      </c>
      <c t="str" s="4" r="S73">
        <f>VLOOKUP(B73,'Razzball Projections'!$B$2:$W$322,15,FALSE)</f>
        <v>261</v>
      </c>
      <c t="str" s="4" r="T73">
        <f>VLOOKUP(B73,'Razzball Projections'!$B$2:$W$322,16,FALSE)</f>
        <v>1</v>
      </c>
      <c t="str" s="33" r="U73">
        <f>VLOOKUP(B73,'Razzball Projections'!$B$2:$W$322,17,FALSE)</f>
        <v>133.8</v>
      </c>
      <c t="str" s="33" r="V73">
        <f>VLOOKUP(B73,'Razzball Projections'!$B$2:$W$322,18,FALSE)</f>
        <v>151.8</v>
      </c>
      <c t="str" s="33" r="W73">
        <f>VLOOKUP(B73,'Razzball Projections'!$B$2:$W$322,19,FALSE)</f>
        <v>169.8</v>
      </c>
      <c t="str" s="45" r="X73">
        <f>VLOOKUP(B73,'Razzball Projections'!$B$2:$W$322,20,FALSE)</f>
        <v>$13</v>
      </c>
      <c t="str" s="45" r="Y73">
        <f>VLOOKUP(B73,'Razzball Projections'!$B$2:$W$322,21,FALSE)</f>
        <v>$12</v>
      </c>
      <c t="str" s="45" r="Z73">
        <f>VLOOKUP(B73,'Razzball Projections'!$B$2:$W$322,22,FALSE)</f>
        <v>$11</v>
      </c>
      <c s="2" r="AB73"/>
    </row>
    <row customHeight="1" r="74" ht="15.0">
      <c t="str" s="44" r="A74">
        <f>VLOOKUP(B74&amp;"*",'Razzball Rankings'!$B$5:$H$204,7,FALSE)</f>
        <v>74</v>
      </c>
      <c t="str" s="29" r="B74">
        <f>'Razzball Projections'!B84</f>
        <v>Dennis Pitta</v>
      </c>
      <c t="str" s="4" r="C74">
        <f>VLOOKUP(B74,'Razzball Projections'!$B$2:$W$322,2,FALSE)</f>
        <v>TE</v>
      </c>
      <c t="str" s="4" r="D74">
        <f>VLOOKUP(B74,'Razzball Projections'!$B$2:$W$322,3,FALSE)</f>
        <v>BAL</v>
      </c>
      <c s="4" r="E74"/>
      <c t="str" s="33" r="F74">
        <f>VLOOKUP(B74,'Fantasy Pros ECR'!$B$6:$H$312,7,FALSE)</f>
        <v>94.7</v>
      </c>
      <c t="str" s="33" r="G74">
        <f>VLOOKUP(B74,'Fantasy Pros ADP'!$B$6:$M$253,12,FALSE)</f>
        <v>79.2</v>
      </c>
      <c t="str" s="4" r="H74">
        <f>VLOOKUP(B74,'Razzball Projections'!$B$2:$W$322,4,FALSE)</f>
        <v>0</v>
      </c>
      <c t="str" s="4" r="I74">
        <f>VLOOKUP(B74,'Razzball Projections'!$B$2:$W$322,5,FALSE)</f>
        <v>0</v>
      </c>
      <c t="str" s="4" r="J74">
        <f>VLOOKUP(B74,'Razzball Projections'!$B$2:$W$322,6,FALSE)</f>
        <v>0</v>
      </c>
      <c t="str" s="4" r="K74">
        <f>VLOOKUP(B74,'Razzball Projections'!$B$2:$W$322,7,FALSE)</f>
        <v>0</v>
      </c>
      <c t="str" s="4" r="L74">
        <f>VLOOKUP(B74,'Razzball Projections'!$B$2:$W$322,8,FALSE)</f>
        <v>0</v>
      </c>
      <c t="str" s="4" r="M74">
        <f>VLOOKUP(B74,'Razzball Projections'!$B$2:$W$322,9,FALSE)</f>
        <v>0</v>
      </c>
      <c t="str" s="4" r="N74">
        <f>VLOOKUP(B74,'Razzball Projections'!$B$2:$W$322,10,FALSE)</f>
        <v>0</v>
      </c>
      <c t="str" s="4" r="O74">
        <f>VLOOKUP(B74,'Razzball Projections'!$B$2:$W$322,11,FALSE)</f>
        <v>0</v>
      </c>
      <c t="str" s="4" r="P74">
        <f>VLOOKUP(B74,'Razzball Projections'!$B$2:$W$322,12,FALSE)</f>
        <v>0</v>
      </c>
      <c t="str" s="4" r="Q74">
        <f>VLOOKUP(B74,'Razzball Projections'!$B$2:$W$322,13,FALSE)</f>
        <v>0</v>
      </c>
      <c t="str" s="4" r="R74">
        <f>VLOOKUP(B74,'Razzball Projections'!$B$2:$W$322,14,FALSE)</f>
        <v>73</v>
      </c>
      <c t="str" s="4" r="S74">
        <f>VLOOKUP(B74,'Razzball Projections'!$B$2:$W$322,15,FALSE)</f>
        <v>798</v>
      </c>
      <c t="str" s="4" r="T74">
        <f>VLOOKUP(B74,'Razzball Projections'!$B$2:$W$322,16,FALSE)</f>
        <v>7</v>
      </c>
      <c t="str" s="33" r="U74">
        <f>VLOOKUP(B74,'Razzball Projections'!$B$2:$W$322,17,FALSE)</f>
        <v>121.8</v>
      </c>
      <c t="str" s="33" r="V74">
        <f>VLOOKUP(B74,'Razzball Projections'!$B$2:$W$322,18,FALSE)</f>
        <v>158.3</v>
      </c>
      <c t="str" s="33" r="W74">
        <f>VLOOKUP(B74,'Razzball Projections'!$B$2:$W$322,19,FALSE)</f>
        <v>194.8</v>
      </c>
      <c t="str" s="45" r="X74">
        <f>VLOOKUP(B74,'Razzball Projections'!$B$2:$W$322,20,FALSE)</f>
        <v>$10</v>
      </c>
      <c t="str" s="45" r="Y74">
        <f>VLOOKUP(B74,'Razzball Projections'!$B$2:$W$322,21,FALSE)</f>
        <v>$11</v>
      </c>
      <c t="str" s="45" r="Z74">
        <f>VLOOKUP(B74,'Razzball Projections'!$B$2:$W$322,22,FALSE)</f>
        <v>$12</v>
      </c>
      <c s="2" r="AB74"/>
    </row>
    <row customHeight="1" r="75" ht="15.0">
      <c t="str" s="44" r="A75">
        <f>VLOOKUP(B75&amp;"*",'Razzball Rankings'!$B$5:$H$204,7,FALSE)</f>
        <v>75</v>
      </c>
      <c t="str" s="29" r="B75">
        <f>'Razzball Projections'!B83</f>
        <v>Wes Welker</v>
      </c>
      <c t="str" s="4" r="C75">
        <f>VLOOKUP(B75,'Razzball Projections'!$B$2:$W$322,2,FALSE)</f>
        <v>WR</v>
      </c>
      <c t="str" s="4" r="D75">
        <f>VLOOKUP(B75,'Razzball Projections'!$B$2:$W$322,3,FALSE)</f>
        <v>DEN</v>
      </c>
      <c s="4" r="E75"/>
      <c t="str" s="33" r="F75">
        <f>VLOOKUP(B75,'Fantasy Pros ECR'!$B$6:$H$312,7,FALSE)</f>
        <v>53.5</v>
      </c>
      <c t="str" s="33" r="G75">
        <f>VLOOKUP(B75,'Fantasy Pros ADP'!$B$6:$M$253,12,FALSE)</f>
        <v>41.4</v>
      </c>
      <c t="str" s="4" r="H75">
        <f>VLOOKUP(B75,'Razzball Projections'!$B$2:$W$322,4,FALSE)</f>
        <v>0</v>
      </c>
      <c t="str" s="4" r="I75">
        <f>VLOOKUP(B75,'Razzball Projections'!$B$2:$W$322,5,FALSE)</f>
        <v>0</v>
      </c>
      <c t="str" s="4" r="J75">
        <f>VLOOKUP(B75,'Razzball Projections'!$B$2:$W$322,6,FALSE)</f>
        <v>0</v>
      </c>
      <c t="str" s="4" r="K75">
        <f>VLOOKUP(B75,'Razzball Projections'!$B$2:$W$322,7,FALSE)</f>
        <v>0</v>
      </c>
      <c t="str" s="4" r="L75">
        <f>VLOOKUP(B75,'Razzball Projections'!$B$2:$W$322,8,FALSE)</f>
        <v>0</v>
      </c>
      <c t="str" s="4" r="M75">
        <f>VLOOKUP(B75,'Razzball Projections'!$B$2:$W$322,9,FALSE)</f>
        <v>0</v>
      </c>
      <c t="str" s="4" r="N75">
        <f>VLOOKUP(B75,'Razzball Projections'!$B$2:$W$322,10,FALSE)</f>
        <v>0</v>
      </c>
      <c t="str" s="4" r="O75">
        <f>VLOOKUP(B75,'Razzball Projections'!$B$2:$W$322,11,FALSE)</f>
        <v>0</v>
      </c>
      <c t="str" s="4" r="P75">
        <f>VLOOKUP(B75,'Razzball Projections'!$B$2:$W$322,12,FALSE)</f>
        <v>0</v>
      </c>
      <c t="str" s="4" r="Q75">
        <f>VLOOKUP(B75,'Razzball Projections'!$B$2:$W$322,13,FALSE)</f>
        <v>1</v>
      </c>
      <c t="str" s="4" r="R75">
        <f>VLOOKUP(B75,'Razzball Projections'!$B$2:$W$322,14,FALSE)</f>
        <v>72</v>
      </c>
      <c t="str" s="4" r="S75">
        <f>VLOOKUP(B75,'Razzball Projections'!$B$2:$W$322,15,FALSE)</f>
        <v>889</v>
      </c>
      <c t="str" s="4" r="T75">
        <f>VLOOKUP(B75,'Razzball Projections'!$B$2:$W$322,16,FALSE)</f>
        <v>6</v>
      </c>
      <c t="str" s="33" r="U75">
        <f>VLOOKUP(B75,'Razzball Projections'!$B$2:$W$322,17,FALSE)</f>
        <v>122.9</v>
      </c>
      <c t="str" s="33" r="V75">
        <f>VLOOKUP(B75,'Razzball Projections'!$B$2:$W$322,18,FALSE)</f>
        <v>158.9</v>
      </c>
      <c t="str" s="33" r="W75">
        <f>VLOOKUP(B75,'Razzball Projections'!$B$2:$W$322,19,FALSE)</f>
        <v>194.9</v>
      </c>
      <c t="str" s="45" r="X75">
        <f>VLOOKUP(B75,'Razzball Projections'!$B$2:$W$322,20,FALSE)</f>
        <v>$17</v>
      </c>
      <c t="str" s="45" r="Y75">
        <f>VLOOKUP(B75,'Razzball Projections'!$B$2:$W$322,21,FALSE)</f>
        <v>$20</v>
      </c>
      <c t="str" s="45" r="Z75">
        <f>VLOOKUP(B75,'Razzball Projections'!$B$2:$W$322,22,FALSE)</f>
        <v>$21</v>
      </c>
      <c s="2" r="AB75"/>
    </row>
    <row customHeight="1" r="76" ht="15.0">
      <c t="str" s="44" r="A76">
        <f>VLOOKUP(B76&amp;"*",'Razzball Rankings'!$B$5:$H$204,7,FALSE)</f>
        <v>76</v>
      </c>
      <c t="str" s="29" r="B76">
        <f>'Razzball Projections'!B125</f>
        <v>Ben Tate</v>
      </c>
      <c t="str" s="4" r="C76">
        <f>VLOOKUP(B76,'Razzball Projections'!$B$2:$W$322,2,FALSE)</f>
        <v>RB</v>
      </c>
      <c t="str" s="4" r="D76">
        <f>VLOOKUP(B76,'Razzball Projections'!$B$2:$W$322,3,FALSE)</f>
        <v>CLE</v>
      </c>
      <c s="4" r="E76"/>
      <c t="str" s="33" r="F76">
        <f>VLOOKUP(B76,'Fantasy Pros ECR'!$B$6:$H$312,7,FALSE)</f>
        <v>57.4</v>
      </c>
      <c t="str" s="33" r="G76">
        <f>VLOOKUP(B76,'Fantasy Pros ADP'!$B$6:$M$253,12,FALSE)</f>
        <v>67.4</v>
      </c>
      <c t="str" s="4" r="H76">
        <f>VLOOKUP(B76,'Razzball Projections'!$B$2:$W$322,4,FALSE)</f>
        <v>0</v>
      </c>
      <c t="str" s="4" r="I76">
        <f>VLOOKUP(B76,'Razzball Projections'!$B$2:$W$322,5,FALSE)</f>
        <v>0</v>
      </c>
      <c t="str" s="4" r="J76">
        <f>VLOOKUP(B76,'Razzball Projections'!$B$2:$W$322,6,FALSE)</f>
        <v>0</v>
      </c>
      <c t="str" s="4" r="K76">
        <f>VLOOKUP(B76,'Razzball Projections'!$B$2:$W$322,7,FALSE)</f>
        <v>0</v>
      </c>
      <c t="str" s="4" r="L76">
        <f>VLOOKUP(B76,'Razzball Projections'!$B$2:$W$322,8,FALSE)</f>
        <v>0</v>
      </c>
      <c t="str" s="4" r="M76">
        <f>VLOOKUP(B76,'Razzball Projections'!$B$2:$W$322,9,FALSE)</f>
        <v>0</v>
      </c>
      <c t="str" s="4" r="N76">
        <f>VLOOKUP(B76,'Razzball Projections'!$B$2:$W$322,10,FALSE)</f>
        <v>201</v>
      </c>
      <c t="str" s="4" r="O76">
        <f>VLOOKUP(B76,'Razzball Projections'!$B$2:$W$322,11,FALSE)</f>
        <v>849</v>
      </c>
      <c t="str" s="4" r="P76">
        <f>VLOOKUP(B76,'Razzball Projections'!$B$2:$W$322,12,FALSE)</f>
        <v>5</v>
      </c>
      <c t="str" s="4" r="Q76">
        <f>VLOOKUP(B76,'Razzball Projections'!$B$2:$W$322,13,FALSE)</f>
        <v>3</v>
      </c>
      <c t="str" s="4" r="R76">
        <f>VLOOKUP(B76,'Razzball Projections'!$B$2:$W$322,14,FALSE)</f>
        <v>23</v>
      </c>
      <c t="str" s="4" r="S76">
        <f>VLOOKUP(B76,'Razzball Projections'!$B$2:$W$322,15,FALSE)</f>
        <v>176</v>
      </c>
      <c t="str" s="4" r="T76">
        <f>VLOOKUP(B76,'Razzball Projections'!$B$2:$W$322,16,FALSE)</f>
        <v>1</v>
      </c>
      <c t="str" s="33" r="U76">
        <f>VLOOKUP(B76,'Razzball Projections'!$B$2:$W$322,17,FALSE)</f>
        <v>132.5</v>
      </c>
      <c t="str" s="33" r="V76">
        <f>VLOOKUP(B76,'Razzball Projections'!$B$2:$W$322,18,FALSE)</f>
        <v>144.0</v>
      </c>
      <c t="str" s="33" r="W76">
        <f>VLOOKUP(B76,'Razzball Projections'!$B$2:$W$322,19,FALSE)</f>
        <v>155.5</v>
      </c>
      <c t="str" s="45" r="X76">
        <f>VLOOKUP(B76,'Razzball Projections'!$B$2:$W$322,20,FALSE)</f>
        <v>$15</v>
      </c>
      <c t="str" s="45" r="Y76">
        <f>VLOOKUP(B76,'Razzball Projections'!$B$2:$W$322,21,FALSE)</f>
        <v>$14</v>
      </c>
      <c t="str" s="45" r="Z76">
        <f>VLOOKUP(B76,'Razzball Projections'!$B$2:$W$322,22,FALSE)</f>
        <v>$11</v>
      </c>
      <c s="2" r="AB76"/>
    </row>
    <row customHeight="1" r="77" ht="15.0">
      <c t="str" s="44" r="A77">
        <f>VLOOKUP(B77&amp;"*",'Razzball Rankings'!$B$5:$H$204,7,FALSE)</f>
        <v>77</v>
      </c>
      <c t="str" s="29" r="B77">
        <f>'Razzball Projections'!B102</f>
        <v>Kenny Stills</v>
      </c>
      <c t="str" s="4" r="C77">
        <f>VLOOKUP(B77,'Razzball Projections'!$B$2:$W$322,2,FALSE)</f>
        <v>WR</v>
      </c>
      <c t="str" s="4" r="D77">
        <f>VLOOKUP(B77,'Razzball Projections'!$B$2:$W$322,3,FALSE)</f>
        <v>NO</v>
      </c>
      <c s="4" r="E77"/>
      <c t="str" s="33" r="F77">
        <f>VLOOKUP(B77,'Fantasy Pros ECR'!$B$6:$H$312,7,FALSE)</f>
        <v>131.8</v>
      </c>
      <c t="str" s="33" r="G77">
        <f>VLOOKUP(B77,'Fantasy Pros ADP'!$B$6:$M$253,12,FALSE)</f>
        <v>166.6</v>
      </c>
      <c t="str" s="4" r="H77">
        <f>VLOOKUP(B77,'Razzball Projections'!$B$2:$W$322,4,FALSE)</f>
        <v>0</v>
      </c>
      <c t="str" s="4" r="I77">
        <f>VLOOKUP(B77,'Razzball Projections'!$B$2:$W$322,5,FALSE)</f>
        <v>0</v>
      </c>
      <c t="str" s="4" r="J77">
        <f>VLOOKUP(B77,'Razzball Projections'!$B$2:$W$322,6,FALSE)</f>
        <v>0</v>
      </c>
      <c t="str" s="4" r="K77">
        <f>VLOOKUP(B77,'Razzball Projections'!$B$2:$W$322,7,FALSE)</f>
        <v>0</v>
      </c>
      <c t="str" s="4" r="L77">
        <f>VLOOKUP(B77,'Razzball Projections'!$B$2:$W$322,8,FALSE)</f>
        <v>0</v>
      </c>
      <c t="str" s="4" r="M77">
        <f>VLOOKUP(B77,'Razzball Projections'!$B$2:$W$322,9,FALSE)</f>
        <v>0</v>
      </c>
      <c t="str" s="4" r="N77">
        <f>VLOOKUP(B77,'Razzball Projections'!$B$2:$W$322,10,FALSE)</f>
        <v>2</v>
      </c>
      <c t="str" s="4" r="O77">
        <f>VLOOKUP(B77,'Razzball Projections'!$B$2:$W$322,11,FALSE)</f>
        <v>12</v>
      </c>
      <c t="str" s="4" r="P77">
        <f>VLOOKUP(B77,'Razzball Projections'!$B$2:$W$322,12,FALSE)</f>
        <v>0</v>
      </c>
      <c t="str" s="4" r="Q77">
        <f>VLOOKUP(B77,'Razzball Projections'!$B$2:$W$322,13,FALSE)</f>
        <v>1</v>
      </c>
      <c t="str" s="4" r="R77">
        <f>VLOOKUP(B77,'Razzball Projections'!$B$2:$W$322,14,FALSE)</f>
        <v>55</v>
      </c>
      <c t="str" s="4" r="S77">
        <f>VLOOKUP(B77,'Razzball Projections'!$B$2:$W$322,15,FALSE)</f>
        <v>864</v>
      </c>
      <c t="str" s="4" r="T77">
        <f>VLOOKUP(B77,'Razzball Projections'!$B$2:$W$322,16,FALSE)</f>
        <v>6</v>
      </c>
      <c t="str" s="33" r="U77">
        <f>VLOOKUP(B77,'Razzball Projections'!$B$2:$W$322,17,FALSE)</f>
        <v>122.6</v>
      </c>
      <c t="str" s="33" r="V77">
        <f>VLOOKUP(B77,'Razzball Projections'!$B$2:$W$322,18,FALSE)</f>
        <v>150.1</v>
      </c>
      <c t="str" s="33" r="W77">
        <f>VLOOKUP(B77,'Razzball Projections'!$B$2:$W$322,19,FALSE)</f>
        <v>177.6</v>
      </c>
      <c t="str" s="45" r="X77">
        <f>VLOOKUP(B77,'Razzball Projections'!$B$2:$W$322,20,FALSE)</f>
        <v>$4</v>
      </c>
      <c t="str" s="45" r="Y77">
        <f>VLOOKUP(B77,'Razzball Projections'!$B$2:$W$322,21,FALSE)</f>
        <v>$2</v>
      </c>
      <c t="str" s="45" r="Z77">
        <f>VLOOKUP(B77,'Razzball Projections'!$B$2:$W$322,22,FALSE)</f>
        <v>$2</v>
      </c>
      <c s="2" r="AB77"/>
    </row>
    <row customHeight="1" r="78" ht="15.0">
      <c t="str" s="44" r="A78">
        <f>VLOOKUP(B78&amp;"*",'Razzball Rankings'!$B$5:$H$204,7,FALSE)</f>
        <v>78</v>
      </c>
      <c t="str" s="29" r="B78">
        <f>'Razzball Projections'!B133</f>
        <v>Frank Gore</v>
      </c>
      <c t="str" s="4" r="C78">
        <f>VLOOKUP(B78,'Razzball Projections'!$B$2:$W$322,2,FALSE)</f>
        <v>RB</v>
      </c>
      <c t="str" s="4" r="D78">
        <f>VLOOKUP(B78,'Razzball Projections'!$B$2:$W$322,3,FALSE)</f>
        <v>SF</v>
      </c>
      <c s="4" r="E78"/>
      <c t="str" s="33" r="F78">
        <f>VLOOKUP(B78,'Fantasy Pros ECR'!$B$6:$H$312,7,FALSE)</f>
        <v>48.8</v>
      </c>
      <c t="str" s="33" r="G78">
        <f>VLOOKUP(B78,'Fantasy Pros ADP'!$B$6:$M$253,12,FALSE)</f>
        <v>49.0</v>
      </c>
      <c t="str" s="4" r="H78">
        <f>VLOOKUP(B78,'Razzball Projections'!$B$2:$W$322,4,FALSE)</f>
        <v>0</v>
      </c>
      <c t="str" s="4" r="I78">
        <f>VLOOKUP(B78,'Razzball Projections'!$B$2:$W$322,5,FALSE)</f>
        <v>0</v>
      </c>
      <c t="str" s="4" r="J78">
        <f>VLOOKUP(B78,'Razzball Projections'!$B$2:$W$322,6,FALSE)</f>
        <v>0</v>
      </c>
      <c t="str" s="4" r="K78">
        <f>VLOOKUP(B78,'Razzball Projections'!$B$2:$W$322,7,FALSE)</f>
        <v>0</v>
      </c>
      <c t="str" s="4" r="L78">
        <f>VLOOKUP(B78,'Razzball Projections'!$B$2:$W$322,8,FALSE)</f>
        <v>0</v>
      </c>
      <c t="str" s="4" r="M78">
        <f>VLOOKUP(B78,'Razzball Projections'!$B$2:$W$322,9,FALSE)</f>
        <v>0</v>
      </c>
      <c t="str" s="4" r="N78">
        <f>VLOOKUP(B78,'Razzball Projections'!$B$2:$W$322,10,FALSE)</f>
        <v>176</v>
      </c>
      <c t="str" s="4" r="O78">
        <f>VLOOKUP(B78,'Razzball Projections'!$B$2:$W$322,11,FALSE)</f>
        <v>776</v>
      </c>
      <c t="str" s="4" r="P78">
        <f>VLOOKUP(B78,'Razzball Projections'!$B$2:$W$322,12,FALSE)</f>
        <v>7</v>
      </c>
      <c t="str" s="4" r="Q78">
        <f>VLOOKUP(B78,'Razzball Projections'!$B$2:$W$322,13,FALSE)</f>
        <v>1</v>
      </c>
      <c t="str" s="4" r="R78">
        <f>VLOOKUP(B78,'Razzball Projections'!$B$2:$W$322,14,FALSE)</f>
        <v>16</v>
      </c>
      <c t="str" s="4" r="S78">
        <f>VLOOKUP(B78,'Razzball Projections'!$B$2:$W$322,15,FALSE)</f>
        <v>128</v>
      </c>
      <c t="str" s="4" r="T78">
        <f>VLOOKUP(B78,'Razzball Projections'!$B$2:$W$322,16,FALSE)</f>
        <v>0</v>
      </c>
      <c t="str" s="33" r="U78">
        <f>VLOOKUP(B78,'Razzball Projections'!$B$2:$W$322,17,FALSE)</f>
        <v>130.4</v>
      </c>
      <c t="str" s="33" r="V78">
        <f>VLOOKUP(B78,'Razzball Projections'!$B$2:$W$322,18,FALSE)</f>
        <v>138.4</v>
      </c>
      <c t="str" s="33" r="W78">
        <f>VLOOKUP(B78,'Razzball Projections'!$B$2:$W$322,19,FALSE)</f>
        <v>146.4</v>
      </c>
      <c t="str" s="45" r="X78">
        <f>VLOOKUP(B78,'Razzball Projections'!$B$2:$W$322,20,FALSE)</f>
        <v>$19</v>
      </c>
      <c t="str" s="45" r="Y78">
        <f>VLOOKUP(B78,'Razzball Projections'!$B$2:$W$322,21,FALSE)</f>
        <v>$13</v>
      </c>
      <c t="str" s="45" r="Z78">
        <f>VLOOKUP(B78,'Razzball Projections'!$B$2:$W$322,22,FALSE)</f>
        <v>$11</v>
      </c>
      <c s="2" r="AB78"/>
    </row>
    <row customHeight="1" r="79" ht="15.0">
      <c t="str" s="44" r="A79">
        <f>VLOOKUP(B79&amp;"*",'Razzball Rankings'!$B$5:$H$204,7,FALSE)</f>
        <v>79</v>
      </c>
      <c t="str" s="29" r="B79">
        <f>'Razzball Projections'!B116</f>
        <v>Steven Jackson</v>
      </c>
      <c t="str" s="4" r="C79">
        <f>VLOOKUP(B79,'Razzball Projections'!$B$2:$W$322,2,FALSE)</f>
        <v>RB</v>
      </c>
      <c t="str" s="4" r="D79">
        <f>VLOOKUP(B79,'Razzball Projections'!$B$2:$W$322,3,FALSE)</f>
        <v>ATL</v>
      </c>
      <c s="4" r="E79"/>
      <c t="str" s="33" r="F79">
        <f>VLOOKUP(B79,'Fantasy Pros ECR'!$B$6:$H$312,7,FALSE)</f>
        <v>77.0</v>
      </c>
      <c t="str" s="33" r="G79">
        <f>VLOOKUP(B79,'Fantasy Pros ADP'!$B$6:$M$253,12,FALSE)</f>
        <v>88.6</v>
      </c>
      <c t="str" s="4" r="H79">
        <f>VLOOKUP(B79,'Razzball Projections'!$B$2:$W$322,4,FALSE)</f>
        <v>0</v>
      </c>
      <c t="str" s="4" r="I79">
        <f>VLOOKUP(B79,'Razzball Projections'!$B$2:$W$322,5,FALSE)</f>
        <v>0</v>
      </c>
      <c t="str" s="4" r="J79">
        <f>VLOOKUP(B79,'Razzball Projections'!$B$2:$W$322,6,FALSE)</f>
        <v>0</v>
      </c>
      <c t="str" s="4" r="K79">
        <f>VLOOKUP(B79,'Razzball Projections'!$B$2:$W$322,7,FALSE)</f>
        <v>0</v>
      </c>
      <c t="str" s="4" r="L79">
        <f>VLOOKUP(B79,'Razzball Projections'!$B$2:$W$322,8,FALSE)</f>
        <v>0</v>
      </c>
      <c t="str" s="4" r="M79">
        <f>VLOOKUP(B79,'Razzball Projections'!$B$2:$W$322,9,FALSE)</f>
        <v>0</v>
      </c>
      <c t="str" s="4" r="N79">
        <f>VLOOKUP(B79,'Razzball Projections'!$B$2:$W$322,10,FALSE)</f>
        <v>166</v>
      </c>
      <c t="str" s="4" r="O79">
        <f>VLOOKUP(B79,'Razzball Projections'!$B$2:$W$322,11,FALSE)</f>
        <v>787</v>
      </c>
      <c t="str" s="4" r="P79">
        <f>VLOOKUP(B79,'Razzball Projections'!$B$2:$W$322,12,FALSE)</f>
        <v>4</v>
      </c>
      <c t="str" s="4" r="Q79">
        <f>VLOOKUP(B79,'Razzball Projections'!$B$2:$W$322,13,FALSE)</f>
        <v>1</v>
      </c>
      <c t="str" s="4" r="R79">
        <f>VLOOKUP(B79,'Razzball Projections'!$B$2:$W$322,14,FALSE)</f>
        <v>32</v>
      </c>
      <c t="str" s="4" r="S79">
        <f>VLOOKUP(B79,'Razzball Projections'!$B$2:$W$322,15,FALSE)</f>
        <v>221</v>
      </c>
      <c t="str" s="4" r="T79">
        <f>VLOOKUP(B79,'Razzball Projections'!$B$2:$W$322,16,FALSE)</f>
        <v>1</v>
      </c>
      <c t="str" s="33" r="U79">
        <f>VLOOKUP(B79,'Razzball Projections'!$B$2:$W$322,17,FALSE)</f>
        <v>129.8</v>
      </c>
      <c t="str" s="33" r="V79">
        <f>VLOOKUP(B79,'Razzball Projections'!$B$2:$W$322,18,FALSE)</f>
        <v>145.8</v>
      </c>
      <c t="str" s="33" r="W79">
        <f>VLOOKUP(B79,'Razzball Projections'!$B$2:$W$322,19,FALSE)</f>
        <v>161.8</v>
      </c>
      <c t="str" s="45" r="X79">
        <f>VLOOKUP(B79,'Razzball Projections'!$B$2:$W$322,20,FALSE)</f>
        <v>$11</v>
      </c>
      <c t="str" s="45" r="Y79">
        <f>VLOOKUP(B79,'Razzball Projections'!$B$2:$W$322,21,FALSE)</f>
        <v>$9</v>
      </c>
      <c t="str" s="45" r="Z79">
        <f>VLOOKUP(B79,'Razzball Projections'!$B$2:$W$322,22,FALSE)</f>
        <v>$8</v>
      </c>
      <c s="2" r="AB79"/>
    </row>
    <row customHeight="1" r="80" ht="15.0">
      <c t="str" s="44" r="A80">
        <f>VLOOKUP(B80&amp;"*",'Razzball Rankings'!$B$5:$H$204,7,FALSE)</f>
        <v>80</v>
      </c>
      <c t="str" s="29" r="B80">
        <f>'Razzball Projections'!B87</f>
        <v>Jeremy Maclin</v>
      </c>
      <c t="str" s="4" r="C80">
        <f>VLOOKUP(B80,'Razzball Projections'!$B$2:$W$322,2,FALSE)</f>
        <v>WR</v>
      </c>
      <c t="str" s="4" r="D80">
        <f>VLOOKUP(B80,'Razzball Projections'!$B$2:$W$322,3,FALSE)</f>
        <v>PHI</v>
      </c>
      <c s="4" r="E80"/>
      <c t="str" s="33" r="F80">
        <f>VLOOKUP(B80,'Fantasy Pros ECR'!$B$6:$H$312,7,FALSE)</f>
        <v>74.4</v>
      </c>
      <c t="str" s="33" r="G80">
        <f>VLOOKUP(B80,'Fantasy Pros ADP'!$B$6:$M$253,12,FALSE)</f>
        <v>75.6</v>
      </c>
      <c t="str" s="4" r="H80">
        <f>VLOOKUP(B80,'Razzball Projections'!$B$2:$W$322,4,FALSE)</f>
        <v>0</v>
      </c>
      <c t="str" s="4" r="I80">
        <f>VLOOKUP(B80,'Razzball Projections'!$B$2:$W$322,5,FALSE)</f>
        <v>0</v>
      </c>
      <c t="str" s="4" r="J80">
        <f>VLOOKUP(B80,'Razzball Projections'!$B$2:$W$322,6,FALSE)</f>
        <v>0</v>
      </c>
      <c t="str" s="4" r="K80">
        <f>VLOOKUP(B80,'Razzball Projections'!$B$2:$W$322,7,FALSE)</f>
        <v>0</v>
      </c>
      <c t="str" s="4" r="L80">
        <f>VLOOKUP(B80,'Razzball Projections'!$B$2:$W$322,8,FALSE)</f>
        <v>0</v>
      </c>
      <c t="str" s="4" r="M80">
        <f>VLOOKUP(B80,'Razzball Projections'!$B$2:$W$322,9,FALSE)</f>
        <v>0</v>
      </c>
      <c t="str" s="4" r="N80">
        <f>VLOOKUP(B80,'Razzball Projections'!$B$2:$W$322,10,FALSE)</f>
        <v>0</v>
      </c>
      <c t="str" s="4" r="O80">
        <f>VLOOKUP(B80,'Razzball Projections'!$B$2:$W$322,11,FALSE)</f>
        <v>0</v>
      </c>
      <c t="str" s="4" r="P80">
        <f>VLOOKUP(B80,'Razzball Projections'!$B$2:$W$322,12,FALSE)</f>
        <v>0</v>
      </c>
      <c t="str" s="4" r="Q80">
        <f>VLOOKUP(B80,'Razzball Projections'!$B$2:$W$322,13,FALSE)</f>
        <v>1</v>
      </c>
      <c t="str" s="4" r="R80">
        <f>VLOOKUP(B80,'Razzball Projections'!$B$2:$W$322,14,FALSE)</f>
        <v>70</v>
      </c>
      <c t="str" s="4" r="S80">
        <f>VLOOKUP(B80,'Razzball Projections'!$B$2:$W$322,15,FALSE)</f>
        <v>924</v>
      </c>
      <c t="str" s="4" r="T80">
        <f>VLOOKUP(B80,'Razzball Projections'!$B$2:$W$322,16,FALSE)</f>
        <v>5</v>
      </c>
      <c t="str" s="33" r="U80">
        <f>VLOOKUP(B80,'Razzball Projections'!$B$2:$W$322,17,FALSE)</f>
        <v>121.4</v>
      </c>
      <c t="str" s="33" r="V80">
        <f>VLOOKUP(B80,'Razzball Projections'!$B$2:$W$322,18,FALSE)</f>
        <v>156.4</v>
      </c>
      <c t="str" s="33" r="W80">
        <f>VLOOKUP(B80,'Razzball Projections'!$B$2:$W$322,19,FALSE)</f>
        <v>191.4</v>
      </c>
      <c t="str" s="45" r="X80">
        <f>VLOOKUP(B80,'Razzball Projections'!$B$2:$W$322,20,FALSE)</f>
        <v>$15</v>
      </c>
      <c t="str" s="45" r="Y80">
        <f>VLOOKUP(B80,'Razzball Projections'!$B$2:$W$322,21,FALSE)</f>
        <v>$17</v>
      </c>
      <c t="str" s="45" r="Z80">
        <f>VLOOKUP(B80,'Razzball Projections'!$B$2:$W$322,22,FALSE)</f>
        <v>$19</v>
      </c>
      <c s="2" r="AB80"/>
    </row>
    <row customHeight="1" r="81" ht="15.0">
      <c t="str" s="44" r="A81">
        <f>VLOOKUP(B81&amp;"*",'Razzball Rankings'!$B$5:$H$204,7,FALSE)</f>
        <v>81</v>
      </c>
      <c t="str" s="29" r="B81">
        <f>'Razzball Projections'!B92</f>
        <v>Antonio Gates</v>
      </c>
      <c t="str" s="4" r="C81">
        <f>VLOOKUP(B81,'Razzball Projections'!$B$2:$W$322,2,FALSE)</f>
        <v>TE</v>
      </c>
      <c t="str" s="4" r="D81">
        <f>VLOOKUP(B81,'Razzball Projections'!$B$2:$W$322,3,FALSE)</f>
        <v>SD</v>
      </c>
      <c s="4" r="E81"/>
      <c t="str" s="33" r="F81">
        <f>VLOOKUP(B81,'Fantasy Pros ECR'!$B$6:$H$312,7,FALSE)</f>
        <v>156.9</v>
      </c>
      <c t="str" s="33" r="G81">
        <f>VLOOKUP(B81,'Fantasy Pros ADP'!$B$6:$M$253,12,FALSE)</f>
        <v>140.0</v>
      </c>
      <c t="str" s="4" r="H81">
        <f>VLOOKUP(B81,'Razzball Projections'!$B$2:$W$322,4,FALSE)</f>
        <v>0</v>
      </c>
      <c t="str" s="4" r="I81">
        <f>VLOOKUP(B81,'Razzball Projections'!$B$2:$W$322,5,FALSE)</f>
        <v>0</v>
      </c>
      <c t="str" s="4" r="J81">
        <f>VLOOKUP(B81,'Razzball Projections'!$B$2:$W$322,6,FALSE)</f>
        <v>0</v>
      </c>
      <c t="str" s="4" r="K81">
        <f>VLOOKUP(B81,'Razzball Projections'!$B$2:$W$322,7,FALSE)</f>
        <v>0</v>
      </c>
      <c t="str" s="4" r="L81">
        <f>VLOOKUP(B81,'Razzball Projections'!$B$2:$W$322,8,FALSE)</f>
        <v>0</v>
      </c>
      <c t="str" s="4" r="M81">
        <f>VLOOKUP(B81,'Razzball Projections'!$B$2:$W$322,9,FALSE)</f>
        <v>0</v>
      </c>
      <c t="str" s="4" r="N81">
        <f>VLOOKUP(B81,'Razzball Projections'!$B$2:$W$322,10,FALSE)</f>
        <v>0</v>
      </c>
      <c t="str" s="4" r="O81">
        <f>VLOOKUP(B81,'Razzball Projections'!$B$2:$W$322,11,FALSE)</f>
        <v>0</v>
      </c>
      <c t="str" s="4" r="P81">
        <f>VLOOKUP(B81,'Razzball Projections'!$B$2:$W$322,12,FALSE)</f>
        <v>0</v>
      </c>
      <c t="str" s="4" r="Q81">
        <f>VLOOKUP(B81,'Razzball Projections'!$B$2:$W$322,13,FALSE)</f>
        <v>1</v>
      </c>
      <c t="str" s="4" r="R81">
        <f>VLOOKUP(B81,'Razzball Projections'!$B$2:$W$322,14,FALSE)</f>
        <v>67</v>
      </c>
      <c t="str" s="4" r="S81">
        <f>VLOOKUP(B81,'Razzball Projections'!$B$2:$W$322,15,FALSE)</f>
        <v>789</v>
      </c>
      <c t="str" s="4" r="T81">
        <f>VLOOKUP(B81,'Razzball Projections'!$B$2:$W$322,16,FALSE)</f>
        <v>7</v>
      </c>
      <c t="str" s="33" r="U81">
        <f>VLOOKUP(B81,'Razzball Projections'!$B$2:$W$322,17,FALSE)</f>
        <v>119.9</v>
      </c>
      <c t="str" s="33" r="V81">
        <f>VLOOKUP(B81,'Razzball Projections'!$B$2:$W$322,18,FALSE)</f>
        <v>153.4</v>
      </c>
      <c t="str" s="33" r="W81">
        <f>VLOOKUP(B81,'Razzball Projections'!$B$2:$W$322,19,FALSE)</f>
        <v>186.9</v>
      </c>
      <c t="str" s="45" r="X81">
        <f>VLOOKUP(B81,'Razzball Projections'!$B$2:$W$322,20,FALSE)</f>
        <v>$4</v>
      </c>
      <c t="str" s="45" r="Y81">
        <f>VLOOKUP(B81,'Razzball Projections'!$B$2:$W$322,21,FALSE)</f>
        <v>$6</v>
      </c>
      <c t="str" s="45" r="Z81">
        <f>VLOOKUP(B81,'Razzball Projections'!$B$2:$W$322,22,FALSE)</f>
        <v>$8</v>
      </c>
      <c s="2" r="AB81"/>
    </row>
    <row customHeight="1" r="82" ht="15.0">
      <c t="str" s="44" r="A82">
        <f>VLOOKUP(B82&amp;"*",'Razzball Rankings'!$B$5:$H$204,7,FALSE)</f>
        <v>82</v>
      </c>
      <c t="str" s="29" r="B82">
        <f>'Razzball Projections'!B19</f>
        <v>Tony Romo</v>
      </c>
      <c t="str" s="4" r="C82">
        <f>VLOOKUP(B82,'Razzball Projections'!$B$2:$W$322,2,FALSE)</f>
        <v>QB</v>
      </c>
      <c t="str" s="4" r="D82">
        <f>VLOOKUP(B82,'Razzball Projections'!$B$2:$W$322,3,FALSE)</f>
        <v>DAL</v>
      </c>
      <c t="s" s="4" r="E82">
        <v>142</v>
      </c>
      <c t="str" s="33" r="F82">
        <f>VLOOKUP(B82,'Fantasy Pros ECR'!$B$6:$H$312,7,FALSE)</f>
        <v>78.0</v>
      </c>
      <c t="str" s="33" r="G82">
        <f>VLOOKUP(B82,'Fantasy Pros ADP'!$B$6:$M$253,12,FALSE)</f>
        <v>88.4</v>
      </c>
      <c t="str" s="4" r="H82">
        <f>VLOOKUP(B82,'Razzball Projections'!$B$2:$W$322,4,FALSE)</f>
        <v>658</v>
      </c>
      <c t="str" s="4" r="I82">
        <f>VLOOKUP(B82,'Razzball Projections'!$B$2:$W$322,5,FALSE)</f>
        <v>411</v>
      </c>
      <c t="str" s="4" r="J82">
        <f>VLOOKUP(B82,'Razzball Projections'!$B$2:$W$322,6,FALSE)</f>
        <v>62.5</v>
      </c>
      <c t="str" s="4" r="K82">
        <f>VLOOKUP(B82,'Razzball Projections'!$B$2:$W$322,7,FALSE)</f>
        <v>4578</v>
      </c>
      <c t="str" s="4" r="L82">
        <f>VLOOKUP(B82,'Razzball Projections'!$B$2:$W$322,8,FALSE)</f>
        <v>36</v>
      </c>
      <c t="str" s="4" r="M82">
        <f>VLOOKUP(B82,'Razzball Projections'!$B$2:$W$322,9,FALSE)</f>
        <v>21</v>
      </c>
      <c t="str" s="4" r="N82">
        <f>VLOOKUP(B82,'Razzball Projections'!$B$2:$W$322,10,FALSE)</f>
        <v>22</v>
      </c>
      <c t="str" s="4" r="O82">
        <f>VLOOKUP(B82,'Razzball Projections'!$B$2:$W$322,11,FALSE)</f>
        <v>38</v>
      </c>
      <c t="str" s="4" r="P82">
        <f>VLOOKUP(B82,'Razzball Projections'!$B$2:$W$322,12,FALSE)</f>
        <v>1</v>
      </c>
      <c t="str" s="4" r="Q82">
        <f>VLOOKUP(B82,'Razzball Projections'!$B$2:$W$322,13,FALSE)</f>
        <v>3</v>
      </c>
      <c t="str" s="4" r="R82">
        <f>VLOOKUP(B82,'Razzball Projections'!$B$2:$W$322,14,FALSE)</f>
        <v>0</v>
      </c>
      <c t="str" s="4" r="S82">
        <f>VLOOKUP(B82,'Razzball Projections'!$B$2:$W$322,15,FALSE)</f>
        <v>0</v>
      </c>
      <c t="str" s="4" r="T82">
        <f>VLOOKUP(B82,'Razzball Projections'!$B$2:$W$322,16,FALSE)</f>
        <v>0</v>
      </c>
      <c t="str" s="33" r="U82">
        <f>VLOOKUP(B82,'Razzball Projections'!$B$2:$W$322,17,FALSE)</f>
        <v>286.9</v>
      </c>
      <c t="str" s="33" r="V82">
        <f>VLOOKUP(B82,'Razzball Projections'!$B$2:$W$322,18,FALSE)</f>
        <v>286.9</v>
      </c>
      <c t="str" s="33" r="W82">
        <f>VLOOKUP(B82,'Razzball Projections'!$B$2:$W$322,19,FALSE)</f>
        <v>286.9</v>
      </c>
      <c t="str" s="45" r="X82">
        <f>VLOOKUP(B82,'Razzball Projections'!$B$2:$W$322,20,FALSE)</f>
        <v>$13</v>
      </c>
      <c t="str" s="45" r="Y82">
        <f>VLOOKUP(B82,'Razzball Projections'!$B$2:$W$322,21,FALSE)</f>
        <v>$12</v>
      </c>
      <c t="str" s="45" r="Z82">
        <f>VLOOKUP(B82,'Razzball Projections'!$B$2:$W$322,22,FALSE)</f>
        <v>$11</v>
      </c>
      <c s="2" r="AB82"/>
    </row>
    <row customHeight="1" r="83" ht="15.0">
      <c t="str" s="44" r="A83">
        <f>VLOOKUP(B83&amp;"*",'Razzball Rankings'!$B$5:$H$204,7,FALSE)</f>
        <v>83</v>
      </c>
      <c t="str" s="29" r="B83">
        <f>'Razzball Projections'!B117</f>
        <v>Fred Jackson</v>
      </c>
      <c t="str" s="4" r="C83">
        <f>VLOOKUP(B83,'Razzball Projections'!$B$2:$W$322,2,FALSE)</f>
        <v>RB</v>
      </c>
      <c t="str" s="4" r="D83">
        <f>VLOOKUP(B83,'Razzball Projections'!$B$2:$W$322,3,FALSE)</f>
        <v>BUF</v>
      </c>
      <c s="4" r="E83"/>
      <c t="str" s="33" r="F83">
        <f>VLOOKUP(B83,'Fantasy Pros ECR'!$B$6:$H$312,7,FALSE)</f>
        <v>83.4</v>
      </c>
      <c t="str" s="33" r="G83">
        <f>VLOOKUP(B83,'Fantasy Pros ADP'!$B$6:$M$253,12,FALSE)</f>
        <v>101.2</v>
      </c>
      <c t="str" s="4" r="H83">
        <f>VLOOKUP(B83,'Razzball Projections'!$B$2:$W$322,4,FALSE)</f>
        <v>0</v>
      </c>
      <c t="str" s="4" r="I83">
        <f>VLOOKUP(B83,'Razzball Projections'!$B$2:$W$322,5,FALSE)</f>
        <v>0</v>
      </c>
      <c t="str" s="4" r="J83">
        <f>VLOOKUP(B83,'Razzball Projections'!$B$2:$W$322,6,FALSE)</f>
        <v>0</v>
      </c>
      <c t="str" s="4" r="K83">
        <f>VLOOKUP(B83,'Razzball Projections'!$B$2:$W$322,7,FALSE)</f>
        <v>0</v>
      </c>
      <c t="str" s="4" r="L83">
        <f>VLOOKUP(B83,'Razzball Projections'!$B$2:$W$322,8,FALSE)</f>
        <v>0</v>
      </c>
      <c t="str" s="4" r="M83">
        <f>VLOOKUP(B83,'Razzball Projections'!$B$2:$W$322,9,FALSE)</f>
        <v>0</v>
      </c>
      <c t="str" s="4" r="N83">
        <f>VLOOKUP(B83,'Razzball Projections'!$B$2:$W$322,10,FALSE)</f>
        <v>171</v>
      </c>
      <c t="str" s="4" r="O83">
        <f>VLOOKUP(B83,'Razzball Projections'!$B$2:$W$322,11,FALSE)</f>
        <v>699</v>
      </c>
      <c t="str" s="4" r="P83">
        <f>VLOOKUP(B83,'Razzball Projections'!$B$2:$W$322,12,FALSE)</f>
        <v>5</v>
      </c>
      <c t="str" s="4" r="Q83">
        <f>VLOOKUP(B83,'Razzball Projections'!$B$2:$W$322,13,FALSE)</f>
        <v>2</v>
      </c>
      <c t="str" s="4" r="R83">
        <f>VLOOKUP(B83,'Razzball Projections'!$B$2:$W$322,14,FALSE)</f>
        <v>32</v>
      </c>
      <c t="str" s="4" r="S83">
        <f>VLOOKUP(B83,'Razzball Projections'!$B$2:$W$322,15,FALSE)</f>
        <v>251</v>
      </c>
      <c t="str" s="4" r="T83">
        <f>VLOOKUP(B83,'Razzball Projections'!$B$2:$W$322,16,FALSE)</f>
        <v>1</v>
      </c>
      <c t="str" s="33" r="U83">
        <f>VLOOKUP(B83,'Razzball Projections'!$B$2:$W$322,17,FALSE)</f>
        <v>128.6</v>
      </c>
      <c t="str" s="33" r="V83">
        <f>VLOOKUP(B83,'Razzball Projections'!$B$2:$W$322,18,FALSE)</f>
        <v>144.6</v>
      </c>
      <c t="str" s="33" r="W83">
        <f>VLOOKUP(B83,'Razzball Projections'!$B$2:$W$322,19,FALSE)</f>
        <v>160.6</v>
      </c>
      <c t="str" s="45" r="X83">
        <f>VLOOKUP(B83,'Razzball Projections'!$B$2:$W$322,20,FALSE)</f>
        <v>$11</v>
      </c>
      <c t="str" s="45" r="Y83">
        <f>VLOOKUP(B83,'Razzball Projections'!$B$2:$W$322,21,FALSE)</f>
        <v>$10</v>
      </c>
      <c t="str" s="45" r="Z83">
        <f>VLOOKUP(B83,'Razzball Projections'!$B$2:$W$322,22,FALSE)</f>
        <v>$9</v>
      </c>
      <c s="2" r="AB83"/>
    </row>
    <row customHeight="1" r="84" ht="15.0">
      <c t="str" s="44" r="A84">
        <f>VLOOKUP(B84&amp;"*",'Razzball Rankings'!$B$5:$H$204,7,FALSE)</f>
        <v>84</v>
      </c>
      <c t="str" s="29" r="B84">
        <f>'Razzball Projections'!B96</f>
        <v>Darren Sproles</v>
      </c>
      <c t="str" s="4" r="C84">
        <f>VLOOKUP(B84,'Razzball Projections'!$B$2:$W$322,2,FALSE)</f>
        <v>RB</v>
      </c>
      <c t="str" s="4" r="D84">
        <f>VLOOKUP(B84,'Razzball Projections'!$B$2:$W$322,3,FALSE)</f>
        <v>PHI</v>
      </c>
      <c s="4" r="E84"/>
      <c t="str" s="33" r="F84">
        <f>VLOOKUP(B84,'Fantasy Pros ECR'!$B$6:$H$312,7,FALSE)</f>
        <v>115.8</v>
      </c>
      <c t="str" s="33" r="G84">
        <f>VLOOKUP(B84,'Fantasy Pros ADP'!$B$6:$M$253,12,FALSE)</f>
        <v>103.0</v>
      </c>
      <c t="str" s="4" r="H84">
        <f>VLOOKUP(B84,'Razzball Projections'!$B$2:$W$322,4,FALSE)</f>
        <v>0</v>
      </c>
      <c t="str" s="4" r="I84">
        <f>VLOOKUP(B84,'Razzball Projections'!$B$2:$W$322,5,FALSE)</f>
        <v>0</v>
      </c>
      <c t="str" s="4" r="J84">
        <f>VLOOKUP(B84,'Razzball Projections'!$B$2:$W$322,6,FALSE)</f>
        <v>0</v>
      </c>
      <c t="str" s="4" r="K84">
        <f>VLOOKUP(B84,'Razzball Projections'!$B$2:$W$322,7,FALSE)</f>
        <v>0</v>
      </c>
      <c t="str" s="4" r="L84">
        <f>VLOOKUP(B84,'Razzball Projections'!$B$2:$W$322,8,FALSE)</f>
        <v>0</v>
      </c>
      <c t="str" s="4" r="M84">
        <f>VLOOKUP(B84,'Razzball Projections'!$B$2:$W$322,9,FALSE)</f>
        <v>0</v>
      </c>
      <c t="str" s="4" r="N84">
        <f>VLOOKUP(B84,'Razzball Projections'!$B$2:$W$322,10,FALSE)</f>
        <v>59</v>
      </c>
      <c t="str" s="4" r="O84">
        <f>VLOOKUP(B84,'Razzball Projections'!$B$2:$W$322,11,FALSE)</f>
        <v>257</v>
      </c>
      <c t="str" s="4" r="P84">
        <f>VLOOKUP(B84,'Razzball Projections'!$B$2:$W$322,12,FALSE)</f>
        <v>2</v>
      </c>
      <c t="str" s="4" r="Q84">
        <f>VLOOKUP(B84,'Razzball Projections'!$B$2:$W$322,13,FALSE)</f>
        <v>1</v>
      </c>
      <c t="str" s="4" r="R84">
        <f>VLOOKUP(B84,'Razzball Projections'!$B$2:$W$322,14,FALSE)</f>
        <v>67</v>
      </c>
      <c t="str" s="4" r="S84">
        <f>VLOOKUP(B84,'Razzball Projections'!$B$2:$W$322,15,FALSE)</f>
        <v>569</v>
      </c>
      <c t="str" s="4" r="T84">
        <f>VLOOKUP(B84,'Razzball Projections'!$B$2:$W$322,16,FALSE)</f>
        <v>4</v>
      </c>
      <c t="str" s="33" r="U84">
        <f>VLOOKUP(B84,'Razzball Projections'!$B$2:$W$322,17,FALSE)</f>
        <v>116.6</v>
      </c>
      <c t="str" s="33" r="V84">
        <f>VLOOKUP(B84,'Razzball Projections'!$B$2:$W$322,18,FALSE)</f>
        <v>150.1</v>
      </c>
      <c t="str" s="33" r="W84">
        <f>VLOOKUP(B84,'Razzball Projections'!$B$2:$W$322,19,FALSE)</f>
        <v>183.6</v>
      </c>
      <c t="str" s="45" r="X84">
        <f>VLOOKUP(B84,'Razzball Projections'!$B$2:$W$322,20,FALSE)</f>
        <v>$7</v>
      </c>
      <c t="str" s="45" r="Y84">
        <f>VLOOKUP(B84,'Razzball Projections'!$B$2:$W$322,21,FALSE)</f>
        <v>$10</v>
      </c>
      <c t="str" s="45" r="Z84">
        <f>VLOOKUP(B84,'Razzball Projections'!$B$2:$W$322,22,FALSE)</f>
        <v>$13</v>
      </c>
      <c s="2" r="AB84"/>
    </row>
    <row customHeight="1" r="85" ht="15.0">
      <c t="str" s="44" r="A85">
        <f>VLOOKUP(B85&amp;"*",'Razzball Rankings'!$B$5:$H$204,7,FALSE)</f>
        <v>85</v>
      </c>
      <c t="str" s="29" r="B85">
        <f>'Razzball Projections'!B97</f>
        <v>Charles Clay</v>
      </c>
      <c t="str" s="4" r="C85">
        <f>VLOOKUP(B85,'Razzball Projections'!$B$2:$W$322,2,FALSE)</f>
        <v>TE</v>
      </c>
      <c t="str" s="4" r="D85">
        <f>VLOOKUP(B85,'Razzball Projections'!$B$2:$W$322,3,FALSE)</f>
        <v>MIA</v>
      </c>
      <c s="4" r="E85"/>
      <c t="str" s="33" r="F85">
        <f>VLOOKUP(B85,'Fantasy Pros ECR'!$B$6:$H$312,7,FALSE)</f>
        <v>127.8</v>
      </c>
      <c t="str" s="33" r="G85">
        <f>VLOOKUP(B85,'Fantasy Pros ADP'!$B$6:$M$253,12,FALSE)</f>
        <v>154.0</v>
      </c>
      <c t="str" s="4" r="H85">
        <f>VLOOKUP(B85,'Razzball Projections'!$B$2:$W$322,4,FALSE)</f>
        <v>0</v>
      </c>
      <c t="str" s="4" r="I85">
        <f>VLOOKUP(B85,'Razzball Projections'!$B$2:$W$322,5,FALSE)</f>
        <v>0</v>
      </c>
      <c t="str" s="4" r="J85">
        <f>VLOOKUP(B85,'Razzball Projections'!$B$2:$W$322,6,FALSE)</f>
        <v>0</v>
      </c>
      <c t="str" s="4" r="K85">
        <f>VLOOKUP(B85,'Razzball Projections'!$B$2:$W$322,7,FALSE)</f>
        <v>0</v>
      </c>
      <c t="str" s="4" r="L85">
        <f>VLOOKUP(B85,'Razzball Projections'!$B$2:$W$322,8,FALSE)</f>
        <v>0</v>
      </c>
      <c t="str" s="4" r="M85">
        <f>VLOOKUP(B85,'Razzball Projections'!$B$2:$W$322,9,FALSE)</f>
        <v>0</v>
      </c>
      <c t="str" s="4" r="N85">
        <f>VLOOKUP(B85,'Razzball Projections'!$B$2:$W$322,10,FALSE)</f>
        <v>0</v>
      </c>
      <c t="str" s="4" r="O85">
        <f>VLOOKUP(B85,'Razzball Projections'!$B$2:$W$322,11,FALSE)</f>
        <v>0</v>
      </c>
      <c t="str" s="4" r="P85">
        <f>VLOOKUP(B85,'Razzball Projections'!$B$2:$W$322,12,FALSE)</f>
        <v>0</v>
      </c>
      <c t="str" s="4" r="Q85">
        <f>VLOOKUP(B85,'Razzball Projections'!$B$2:$W$322,13,FALSE)</f>
        <v>1</v>
      </c>
      <c t="str" s="4" r="R85">
        <f>VLOOKUP(B85,'Razzball Projections'!$B$2:$W$322,14,FALSE)</f>
        <v>68</v>
      </c>
      <c t="str" s="4" r="S85">
        <f>VLOOKUP(B85,'Razzball Projections'!$B$2:$W$322,15,FALSE)</f>
        <v>811</v>
      </c>
      <c t="str" s="4" r="T85">
        <f>VLOOKUP(B85,'Razzball Projections'!$B$2:$W$322,16,FALSE)</f>
        <v>6</v>
      </c>
      <c t="str" s="33" r="U85">
        <f>VLOOKUP(B85,'Razzball Projections'!$B$2:$W$322,17,FALSE)</f>
        <v>115.1</v>
      </c>
      <c t="str" s="33" r="V85">
        <f>VLOOKUP(B85,'Razzball Projections'!$B$2:$W$322,18,FALSE)</f>
        <v>149.1</v>
      </c>
      <c t="str" s="33" r="W85">
        <f>VLOOKUP(B85,'Razzball Projections'!$B$2:$W$322,19,FALSE)</f>
        <v>183.1</v>
      </c>
      <c t="str" s="45" r="X85">
        <f>VLOOKUP(B85,'Razzball Projections'!$B$2:$W$322,20,FALSE)</f>
        <v>$5</v>
      </c>
      <c t="str" s="45" r="Y85">
        <f>VLOOKUP(B85,'Razzball Projections'!$B$2:$W$322,21,FALSE)</f>
        <v>$5</v>
      </c>
      <c t="str" s="45" r="Z85">
        <f>VLOOKUP(B85,'Razzball Projections'!$B$2:$W$322,22,FALSE)</f>
        <v>$5</v>
      </c>
      <c s="2" r="AB85"/>
    </row>
    <row customHeight="1" r="86" ht="15.0">
      <c t="str" s="44" r="A86">
        <f>VLOOKUP(B86&amp;"*",'Razzball Rankings'!$B$5:$H$204,7,FALSE)</f>
        <v>86</v>
      </c>
      <c t="str" s="29" r="B86">
        <f>'Razzball Projections'!B24</f>
        <v>Nick Foles</v>
      </c>
      <c t="str" s="4" r="C86">
        <f>VLOOKUP(B86,'Razzball Projections'!$B$2:$W$322,2,FALSE)</f>
        <v>QB</v>
      </c>
      <c t="str" s="4" r="D86">
        <f>VLOOKUP(B86,'Razzball Projections'!$B$2:$W$322,3,FALSE)</f>
        <v>PHI</v>
      </c>
      <c t="s" s="4" r="E86">
        <v>143</v>
      </c>
      <c t="str" s="33" r="F86">
        <f>VLOOKUP(B86,'Fantasy Pros ECR'!$B$6:$H$312,7,FALSE)</f>
        <v>68.6</v>
      </c>
      <c t="str" s="33" r="G86">
        <f>VLOOKUP(B86,'Fantasy Pros ADP'!$B$6:$M$253,12,FALSE)</f>
        <v>61.6</v>
      </c>
      <c t="str" s="4" r="H86">
        <f>VLOOKUP(B86,'Razzball Projections'!$B$2:$W$322,4,FALSE)</f>
        <v>562</v>
      </c>
      <c t="str" s="4" r="I86">
        <f>VLOOKUP(B86,'Razzball Projections'!$B$2:$W$322,5,FALSE)</f>
        <v>362</v>
      </c>
      <c t="str" s="4" r="J86">
        <f>VLOOKUP(B86,'Razzball Projections'!$B$2:$W$322,6,FALSE)</f>
        <v>64.4</v>
      </c>
      <c t="str" s="4" r="K86">
        <f>VLOOKUP(B86,'Razzball Projections'!$B$2:$W$322,7,FALSE)</f>
        <v>3928</v>
      </c>
      <c t="str" s="4" r="L86">
        <f>VLOOKUP(B86,'Razzball Projections'!$B$2:$W$322,8,FALSE)</f>
        <v>31</v>
      </c>
      <c t="str" s="4" r="M86">
        <f>VLOOKUP(B86,'Razzball Projections'!$B$2:$W$322,9,FALSE)</f>
        <v>13</v>
      </c>
      <c t="str" s="4" r="N86">
        <f>VLOOKUP(B86,'Razzball Projections'!$B$2:$W$322,10,FALSE)</f>
        <v>61</v>
      </c>
      <c t="str" s="4" r="O86">
        <f>VLOOKUP(B86,'Razzball Projections'!$B$2:$W$322,11,FALSE)</f>
        <v>237</v>
      </c>
      <c t="str" s="4" r="P86">
        <f>VLOOKUP(B86,'Razzball Projections'!$B$2:$W$322,12,FALSE)</f>
        <v>1</v>
      </c>
      <c t="str" s="4" r="Q86">
        <f>VLOOKUP(B86,'Razzball Projections'!$B$2:$W$322,13,FALSE)</f>
        <v>3</v>
      </c>
      <c t="str" s="4" r="R86">
        <f>VLOOKUP(B86,'Razzball Projections'!$B$2:$W$322,14,FALSE)</f>
        <v>0</v>
      </c>
      <c t="str" s="4" r="S86">
        <f>VLOOKUP(B86,'Razzball Projections'!$B$2:$W$322,15,FALSE)</f>
        <v>0</v>
      </c>
      <c t="str" s="4" r="T86">
        <f>VLOOKUP(B86,'Razzball Projections'!$B$2:$W$322,16,FALSE)</f>
        <v>0</v>
      </c>
      <c t="str" s="33" r="U86">
        <f>VLOOKUP(B86,'Razzball Projections'!$B$2:$W$322,17,FALSE)</f>
        <v>278.8</v>
      </c>
      <c t="str" s="33" r="V86">
        <f>VLOOKUP(B86,'Razzball Projections'!$B$2:$W$322,18,FALSE)</f>
        <v>278.8</v>
      </c>
      <c t="str" s="33" r="W86">
        <f>VLOOKUP(B86,'Razzball Projections'!$B$2:$W$322,19,FALSE)</f>
        <v>278.8</v>
      </c>
      <c t="str" s="45" r="X86">
        <f>VLOOKUP(B86,'Razzball Projections'!$B$2:$W$322,20,FALSE)</f>
        <v>$15</v>
      </c>
      <c t="str" s="45" r="Y86">
        <f>VLOOKUP(B86,'Razzball Projections'!$B$2:$W$322,21,FALSE)</f>
        <v>$13</v>
      </c>
      <c t="str" s="45" r="Z86">
        <f>VLOOKUP(B86,'Razzball Projections'!$B$2:$W$322,22,FALSE)</f>
        <v>$11</v>
      </c>
      <c s="2" r="AB86"/>
    </row>
    <row customHeight="1" r="87" ht="15.0">
      <c t="str" s="44" r="A87">
        <f>VLOOKUP(B87&amp;"*",'Razzball Rankings'!$B$5:$H$204,7,FALSE)</f>
        <v>87</v>
      </c>
      <c t="str" s="29" r="B87">
        <f>'Razzball Projections'!B91</f>
        <v>Terrance Williams</v>
      </c>
      <c t="str" s="4" r="C87">
        <f>VLOOKUP(B87,'Razzball Projections'!$B$2:$W$322,2,FALSE)</f>
        <v>WR</v>
      </c>
      <c t="str" s="4" r="D87">
        <f>VLOOKUP(B87,'Razzball Projections'!$B$2:$W$322,3,FALSE)</f>
        <v>DAL</v>
      </c>
      <c s="4" r="E87"/>
      <c t="str" s="33" r="F87">
        <f>VLOOKUP(B87,'Fantasy Pros ECR'!$B$6:$H$312,7,FALSE)</f>
        <v>82.0</v>
      </c>
      <c t="str" s="33" r="G87">
        <f>VLOOKUP(B87,'Fantasy Pros ADP'!$B$6:$M$253,12,FALSE)</f>
        <v>92.8</v>
      </c>
      <c t="str" s="4" r="H87">
        <f>VLOOKUP(B87,'Razzball Projections'!$B$2:$W$322,4,FALSE)</f>
        <v>0</v>
      </c>
      <c t="str" s="4" r="I87">
        <f>VLOOKUP(B87,'Razzball Projections'!$B$2:$W$322,5,FALSE)</f>
        <v>0</v>
      </c>
      <c t="str" s="4" r="J87">
        <f>VLOOKUP(B87,'Razzball Projections'!$B$2:$W$322,6,FALSE)</f>
        <v>0</v>
      </c>
      <c t="str" s="4" r="K87">
        <f>VLOOKUP(B87,'Razzball Projections'!$B$2:$W$322,7,FALSE)</f>
        <v>0</v>
      </c>
      <c t="str" s="4" r="L87">
        <f>VLOOKUP(B87,'Razzball Projections'!$B$2:$W$322,8,FALSE)</f>
        <v>0</v>
      </c>
      <c t="str" s="4" r="M87">
        <f>VLOOKUP(B87,'Razzball Projections'!$B$2:$W$322,9,FALSE)</f>
        <v>0</v>
      </c>
      <c t="str" s="4" r="N87">
        <f>VLOOKUP(B87,'Razzball Projections'!$B$2:$W$322,10,FALSE)</f>
        <v>2</v>
      </c>
      <c t="str" s="4" r="O87">
        <f>VLOOKUP(B87,'Razzball Projections'!$B$2:$W$322,11,FALSE)</f>
        <v>10</v>
      </c>
      <c t="str" s="4" r="P87">
        <f>VLOOKUP(B87,'Razzball Projections'!$B$2:$W$322,12,FALSE)</f>
        <v>0</v>
      </c>
      <c t="str" s="4" r="Q87">
        <f>VLOOKUP(B87,'Razzball Projections'!$B$2:$W$322,13,FALSE)</f>
        <v>2</v>
      </c>
      <c t="str" s="4" r="R87">
        <f>VLOOKUP(B87,'Razzball Projections'!$B$2:$W$322,14,FALSE)</f>
        <v>67</v>
      </c>
      <c t="str" s="4" r="S87">
        <f>VLOOKUP(B87,'Razzball Projections'!$B$2:$W$322,15,FALSE)</f>
        <v>921</v>
      </c>
      <c t="str" s="4" r="T87">
        <f>VLOOKUP(B87,'Razzball Projections'!$B$2:$W$322,16,FALSE)</f>
        <v>5</v>
      </c>
      <c t="str" s="33" r="U87">
        <f>VLOOKUP(B87,'Razzball Projections'!$B$2:$W$322,17,FALSE)</f>
        <v>120.1</v>
      </c>
      <c t="str" s="33" r="V87">
        <f>VLOOKUP(B87,'Razzball Projections'!$B$2:$W$322,18,FALSE)</f>
        <v>153.6</v>
      </c>
      <c t="str" s="33" r="W87">
        <f>VLOOKUP(B87,'Razzball Projections'!$B$2:$W$322,19,FALSE)</f>
        <v>187.1</v>
      </c>
      <c t="str" s="45" r="X87">
        <f>VLOOKUP(B87,'Razzball Projections'!$B$2:$W$322,20,FALSE)</f>
        <v>$12</v>
      </c>
      <c t="str" s="45" r="Y87">
        <f>VLOOKUP(B87,'Razzball Projections'!$B$2:$W$322,21,FALSE)</f>
        <v>$13</v>
      </c>
      <c t="str" s="45" r="Z87">
        <f>VLOOKUP(B87,'Razzball Projections'!$B$2:$W$322,22,FALSE)</f>
        <v>$15</v>
      </c>
      <c s="2" r="AB87"/>
    </row>
    <row customHeight="1" r="88" ht="15.0">
      <c t="str" s="44" r="A88">
        <f>VLOOKUP(B88&amp;"*",'Razzball Rankings'!$B$5:$H$204,7,FALSE)</f>
        <v>88</v>
      </c>
      <c t="str" s="29" r="B88">
        <f>'Razzball Projections'!B108</f>
        <v>Jordan Reed</v>
      </c>
      <c t="str" s="4" r="C88">
        <f>VLOOKUP(B88,'Razzball Projections'!$B$2:$W$322,2,FALSE)</f>
        <v>TE</v>
      </c>
      <c t="str" s="4" r="D88">
        <f>VLOOKUP(B88,'Razzball Projections'!$B$2:$W$322,3,FALSE)</f>
        <v>WAS</v>
      </c>
      <c s="4" r="E88"/>
      <c t="str" s="33" r="F88">
        <f>VLOOKUP(B88,'Fantasy Pros ECR'!$B$6:$H$312,7,FALSE)</f>
        <v>86.3</v>
      </c>
      <c t="str" s="33" r="G88">
        <f>VLOOKUP(B88,'Fantasy Pros ADP'!$B$6:$M$253,12,FALSE)</f>
        <v>87.2</v>
      </c>
      <c t="str" s="4" r="H88">
        <f>VLOOKUP(B88,'Razzball Projections'!$B$2:$W$322,4,FALSE)</f>
        <v>0</v>
      </c>
      <c t="str" s="4" r="I88">
        <f>VLOOKUP(B88,'Razzball Projections'!$B$2:$W$322,5,FALSE)</f>
        <v>0</v>
      </c>
      <c t="str" s="4" r="J88">
        <f>VLOOKUP(B88,'Razzball Projections'!$B$2:$W$322,6,FALSE)</f>
        <v>0</v>
      </c>
      <c t="str" s="4" r="K88">
        <f>VLOOKUP(B88,'Razzball Projections'!$B$2:$W$322,7,FALSE)</f>
        <v>0</v>
      </c>
      <c t="str" s="4" r="L88">
        <f>VLOOKUP(B88,'Razzball Projections'!$B$2:$W$322,8,FALSE)</f>
        <v>0</v>
      </c>
      <c t="str" s="4" r="M88">
        <f>VLOOKUP(B88,'Razzball Projections'!$B$2:$W$322,9,FALSE)</f>
        <v>0</v>
      </c>
      <c t="str" s="4" r="N88">
        <f>VLOOKUP(B88,'Razzball Projections'!$B$2:$W$322,10,FALSE)</f>
        <v>0</v>
      </c>
      <c t="str" s="4" r="O88">
        <f>VLOOKUP(B88,'Razzball Projections'!$B$2:$W$322,11,FALSE)</f>
        <v>0</v>
      </c>
      <c t="str" s="4" r="P88">
        <f>VLOOKUP(B88,'Razzball Projections'!$B$2:$W$322,12,FALSE)</f>
        <v>0</v>
      </c>
      <c t="str" s="4" r="Q88">
        <f>VLOOKUP(B88,'Razzball Projections'!$B$2:$W$322,13,FALSE)</f>
        <v>0</v>
      </c>
      <c t="str" s="4" r="R88">
        <f>VLOOKUP(B88,'Razzball Projections'!$B$2:$W$322,14,FALSE)</f>
        <v>57</v>
      </c>
      <c t="str" s="4" r="S88">
        <f>VLOOKUP(B88,'Razzball Projections'!$B$2:$W$322,15,FALSE)</f>
        <v>747</v>
      </c>
      <c t="str" s="4" r="T88">
        <f>VLOOKUP(B88,'Razzball Projections'!$B$2:$W$322,16,FALSE)</f>
        <v>7</v>
      </c>
      <c t="str" s="33" r="U88">
        <f>VLOOKUP(B88,'Razzball Projections'!$B$2:$W$322,17,FALSE)</f>
        <v>113.7</v>
      </c>
      <c t="str" s="33" r="V88">
        <f>VLOOKUP(B88,'Razzball Projections'!$B$2:$W$322,18,FALSE)</f>
        <v>142.2</v>
      </c>
      <c t="str" s="33" r="W88">
        <f>VLOOKUP(B88,'Razzball Projections'!$B$2:$W$322,19,FALSE)</f>
        <v>170.7</v>
      </c>
      <c t="str" s="45" r="X88">
        <f>VLOOKUP(B88,'Razzball Projections'!$B$2:$W$322,20,FALSE)</f>
        <v>$10</v>
      </c>
      <c t="str" s="45" r="Y88">
        <f>VLOOKUP(B88,'Razzball Projections'!$B$2:$W$322,21,FALSE)</f>
        <v>$12</v>
      </c>
      <c t="str" s="45" r="Z88">
        <f>VLOOKUP(B88,'Razzball Projections'!$B$2:$W$322,22,FALSE)</f>
        <v>$12</v>
      </c>
      <c s="2" r="AB88"/>
    </row>
    <row customHeight="1" r="89" ht="15.0">
      <c t="str" s="44" r="A89">
        <f>VLOOKUP(B89&amp;"*",'Razzball Rankings'!$B$5:$H$204,7,FALSE)</f>
        <v>89</v>
      </c>
      <c t="str" s="29" r="B89">
        <f>'Razzball Projections'!B138</f>
        <v>DeAngelo Williams</v>
      </c>
      <c t="str" s="4" r="C89">
        <f>VLOOKUP(B89,'Razzball Projections'!$B$2:$W$322,2,FALSE)</f>
        <v>RB</v>
      </c>
      <c t="str" s="4" r="D89">
        <f>VLOOKUP(B89,'Razzball Projections'!$B$2:$W$322,3,FALSE)</f>
        <v>CAR</v>
      </c>
      <c s="4" r="E89"/>
      <c t="str" s="33" r="F89">
        <f>VLOOKUP(B89,'Fantasy Pros ECR'!$B$6:$H$312,7,FALSE)</f>
        <v>107.8</v>
      </c>
      <c t="str" s="33" r="G89">
        <f>VLOOKUP(B89,'Fantasy Pros ADP'!$B$6:$M$253,12,FALSE)</f>
        <v>117.2</v>
      </c>
      <c t="str" s="4" r="H89">
        <f>VLOOKUP(B89,'Razzball Projections'!$B$2:$W$322,4,FALSE)</f>
        <v>0</v>
      </c>
      <c t="str" s="4" r="I89">
        <f>VLOOKUP(B89,'Razzball Projections'!$B$2:$W$322,5,FALSE)</f>
        <v>0</v>
      </c>
      <c t="str" s="4" r="J89">
        <f>VLOOKUP(B89,'Razzball Projections'!$B$2:$W$322,6,FALSE)</f>
        <v>0</v>
      </c>
      <c t="str" s="4" r="K89">
        <f>VLOOKUP(B89,'Razzball Projections'!$B$2:$W$322,7,FALSE)</f>
        <v>0</v>
      </c>
      <c t="str" s="4" r="L89">
        <f>VLOOKUP(B89,'Razzball Projections'!$B$2:$W$322,8,FALSE)</f>
        <v>0</v>
      </c>
      <c t="str" s="4" r="M89">
        <f>VLOOKUP(B89,'Razzball Projections'!$B$2:$W$322,9,FALSE)</f>
        <v>0</v>
      </c>
      <c t="str" s="4" r="N89">
        <f>VLOOKUP(B89,'Razzball Projections'!$B$2:$W$322,10,FALSE)</f>
        <v>164</v>
      </c>
      <c t="str" s="4" r="O89">
        <f>VLOOKUP(B89,'Razzball Projections'!$B$2:$W$322,11,FALSE)</f>
        <v>715</v>
      </c>
      <c t="str" s="4" r="P89">
        <f>VLOOKUP(B89,'Razzball Projections'!$B$2:$W$322,12,FALSE)</f>
        <v>3</v>
      </c>
      <c t="str" s="4" r="Q89">
        <f>VLOOKUP(B89,'Razzball Projections'!$B$2:$W$322,13,FALSE)</f>
        <v>2</v>
      </c>
      <c t="str" s="4" r="R89">
        <f>VLOOKUP(B89,'Razzball Projections'!$B$2:$W$322,14,FALSE)</f>
        <v>23</v>
      </c>
      <c t="str" s="4" r="S89">
        <f>VLOOKUP(B89,'Razzball Projections'!$B$2:$W$322,15,FALSE)</f>
        <v>207</v>
      </c>
      <c t="str" s="4" r="T89">
        <f>VLOOKUP(B89,'Razzball Projections'!$B$2:$W$322,16,FALSE)</f>
        <v>1</v>
      </c>
      <c t="str" s="33" r="U89">
        <f>VLOOKUP(B89,'Razzball Projections'!$B$2:$W$322,17,FALSE)</f>
        <v>115.6</v>
      </c>
      <c t="str" s="33" r="V89">
        <f>VLOOKUP(B89,'Razzball Projections'!$B$2:$W$322,18,FALSE)</f>
        <v>127.1</v>
      </c>
      <c t="str" s="33" r="W89">
        <f>VLOOKUP(B89,'Razzball Projections'!$B$2:$W$322,19,FALSE)</f>
        <v>138.6</v>
      </c>
      <c t="str" s="45" r="X89">
        <f>VLOOKUP(B89,'Razzball Projections'!$B$2:$W$322,20,FALSE)</f>
        <v>$9</v>
      </c>
      <c t="str" s="45" r="Y89">
        <f>VLOOKUP(B89,'Razzball Projections'!$B$2:$W$322,21,FALSE)</f>
        <v>$7</v>
      </c>
      <c t="str" s="45" r="Z89">
        <f>VLOOKUP(B89,'Razzball Projections'!$B$2:$W$322,22,FALSE)</f>
        <v>$6</v>
      </c>
      <c s="2" r="AB89"/>
    </row>
    <row customHeight="1" r="90" ht="15.0">
      <c t="str" s="44" r="A90">
        <f>VLOOKUP(B90&amp;"*",'Razzball Rankings'!$B$5:$H$204,7,FALSE)</f>
        <v>90</v>
      </c>
      <c t="str" s="29" r="B90">
        <f>'Razzball Projections'!B162</f>
        <v>Khiry Robinson</v>
      </c>
      <c t="str" s="4" r="C90">
        <f>VLOOKUP(B90,'Razzball Projections'!$B$2:$W$322,2,FALSE)</f>
        <v>RB</v>
      </c>
      <c t="str" s="4" r="D90">
        <f>VLOOKUP(B90,'Razzball Projections'!$B$2:$W$322,3,FALSE)</f>
        <v>NO</v>
      </c>
      <c s="4" r="E90"/>
      <c t="str" s="33" r="F90">
        <f>VLOOKUP(B90,'Fantasy Pros ECR'!$B$6:$H$312,7,FALSE)</f>
        <v>137.0</v>
      </c>
      <c t="str" s="33" r="G90">
        <f>VLOOKUP(B90,'Fantasy Pros ADP'!$B$6:$M$253,12,FALSE)</f>
        <v>133.8</v>
      </c>
      <c t="str" s="4" r="H90">
        <f>VLOOKUP(B90,'Razzball Projections'!$B$2:$W$322,4,FALSE)</f>
        <v>0</v>
      </c>
      <c t="str" s="4" r="I90">
        <f>VLOOKUP(B90,'Razzball Projections'!$B$2:$W$322,5,FALSE)</f>
        <v>0</v>
      </c>
      <c t="str" s="4" r="J90">
        <f>VLOOKUP(B90,'Razzball Projections'!$B$2:$W$322,6,FALSE)</f>
        <v>0</v>
      </c>
      <c t="str" s="4" r="K90">
        <f>VLOOKUP(B90,'Razzball Projections'!$B$2:$W$322,7,FALSE)</f>
        <v>0</v>
      </c>
      <c t="str" s="4" r="L90">
        <f>VLOOKUP(B90,'Razzball Projections'!$B$2:$W$322,8,FALSE)</f>
        <v>0</v>
      </c>
      <c t="str" s="4" r="M90">
        <f>VLOOKUP(B90,'Razzball Projections'!$B$2:$W$322,9,FALSE)</f>
        <v>0</v>
      </c>
      <c t="str" s="4" r="N90">
        <f>VLOOKUP(B90,'Razzball Projections'!$B$2:$W$322,10,FALSE)</f>
        <v>145</v>
      </c>
      <c t="str" s="4" r="O90">
        <f>VLOOKUP(B90,'Razzball Projections'!$B$2:$W$322,11,FALSE)</f>
        <v>696</v>
      </c>
      <c t="str" s="4" r="P90">
        <f>VLOOKUP(B90,'Razzball Projections'!$B$2:$W$322,12,FALSE)</f>
        <v>6</v>
      </c>
      <c t="str" s="4" r="Q90">
        <f>VLOOKUP(B90,'Razzball Projections'!$B$2:$W$322,13,FALSE)</f>
        <v>0</v>
      </c>
      <c t="str" s="4" r="R90">
        <f>VLOOKUP(B90,'Razzball Projections'!$B$2:$W$322,14,FALSE)</f>
        <v>12</v>
      </c>
      <c t="str" s="4" r="S90">
        <f>VLOOKUP(B90,'Razzball Projections'!$B$2:$W$322,15,FALSE)</f>
        <v>76</v>
      </c>
      <c t="str" s="4" r="T90">
        <f>VLOOKUP(B90,'Razzball Projections'!$B$2:$W$322,16,FALSE)</f>
        <v>0</v>
      </c>
      <c t="str" s="33" r="U90">
        <f>VLOOKUP(B90,'Razzball Projections'!$B$2:$W$322,17,FALSE)</f>
        <v>114.4</v>
      </c>
      <c t="str" s="33" r="V90">
        <f>VLOOKUP(B90,'Razzball Projections'!$B$2:$W$322,18,FALSE)</f>
        <v>120.4</v>
      </c>
      <c t="str" s="33" r="W90">
        <f>VLOOKUP(B90,'Razzball Projections'!$B$2:$W$322,19,FALSE)</f>
        <v>126.4</v>
      </c>
      <c t="str" s="45" r="X90">
        <f>VLOOKUP(B90,'Razzball Projections'!$B$2:$W$322,20,FALSE)</f>
        <v>$6</v>
      </c>
      <c t="str" s="45" r="Y90">
        <f>VLOOKUP(B90,'Razzball Projections'!$B$2:$W$322,21,FALSE)</f>
        <v>$4</v>
      </c>
      <c t="str" s="45" r="Z90">
        <f>VLOOKUP(B90,'Razzball Projections'!$B$2:$W$322,22,FALSE)</f>
        <v>$1</v>
      </c>
      <c s="2" r="AB90"/>
    </row>
    <row customHeight="1" r="91" ht="15.0">
      <c t="str" s="44" r="A91">
        <f>VLOOKUP(B91&amp;"*",'Razzball Rankings'!$B$5:$H$204,7,FALSE)</f>
        <v>91</v>
      </c>
      <c t="str" s="29" r="B91">
        <f>'Razzball Projections'!B109</f>
        <v>Rob Gronkowski</v>
      </c>
      <c t="str" s="4" r="C91">
        <f>VLOOKUP(B91,'Razzball Projections'!$B$2:$W$322,2,FALSE)</f>
        <v>TE</v>
      </c>
      <c t="str" s="4" r="D91">
        <f>VLOOKUP(B91,'Razzball Projections'!$B$2:$W$322,3,FALSE)</f>
        <v>NE</v>
      </c>
      <c s="4" r="E91"/>
      <c t="str" s="33" r="F91">
        <f>VLOOKUP(B91,'Fantasy Pros ECR'!$B$6:$H$312,7,FALSE)</f>
        <v>37.3</v>
      </c>
      <c t="str" s="33" r="G91">
        <f>VLOOKUP(B91,'Fantasy Pros ADP'!$B$6:$M$253,12,FALSE)</f>
        <v>32.6</v>
      </c>
      <c t="str" s="4" r="H91">
        <f>VLOOKUP(B91,'Razzball Projections'!$B$2:$W$322,4,FALSE)</f>
        <v>0</v>
      </c>
      <c t="str" s="4" r="I91">
        <f>VLOOKUP(B91,'Razzball Projections'!$B$2:$W$322,5,FALSE)</f>
        <v>0</v>
      </c>
      <c t="str" s="4" r="J91">
        <f>VLOOKUP(B91,'Razzball Projections'!$B$2:$W$322,6,FALSE)</f>
        <v>0</v>
      </c>
      <c t="str" s="4" r="K91">
        <f>VLOOKUP(B91,'Razzball Projections'!$B$2:$W$322,7,FALSE)</f>
        <v>0</v>
      </c>
      <c t="str" s="4" r="L91">
        <f>VLOOKUP(B91,'Razzball Projections'!$B$2:$W$322,8,FALSE)</f>
        <v>0</v>
      </c>
      <c t="str" s="4" r="M91">
        <f>VLOOKUP(B91,'Razzball Projections'!$B$2:$W$322,9,FALSE)</f>
        <v>0</v>
      </c>
      <c t="str" s="4" r="N91">
        <f>VLOOKUP(B91,'Razzball Projections'!$B$2:$W$322,10,FALSE)</f>
        <v>0</v>
      </c>
      <c t="str" s="4" r="O91">
        <f>VLOOKUP(B91,'Razzball Projections'!$B$2:$W$322,11,FALSE)</f>
        <v>0</v>
      </c>
      <c t="str" s="4" r="P91">
        <f>VLOOKUP(B91,'Razzball Projections'!$B$2:$W$322,12,FALSE)</f>
        <v>0</v>
      </c>
      <c t="str" s="4" r="Q91">
        <f>VLOOKUP(B91,'Razzball Projections'!$B$2:$W$322,13,FALSE)</f>
        <v>0</v>
      </c>
      <c t="str" s="4" r="R91">
        <f>VLOOKUP(B91,'Razzball Projections'!$B$2:$W$322,14,FALSE)</f>
        <v>57</v>
      </c>
      <c t="str" s="4" r="S91">
        <f>VLOOKUP(B91,'Razzball Projections'!$B$2:$W$322,15,FALSE)</f>
        <v>716</v>
      </c>
      <c t="str" s="4" r="T91">
        <f>VLOOKUP(B91,'Razzball Projections'!$B$2:$W$322,16,FALSE)</f>
        <v>7</v>
      </c>
      <c t="str" s="33" r="U91">
        <f>VLOOKUP(B91,'Razzball Projections'!$B$2:$W$322,17,FALSE)</f>
        <v>113.6</v>
      </c>
      <c t="str" s="33" r="V91">
        <f>VLOOKUP(B91,'Razzball Projections'!$B$2:$W$322,18,FALSE)</f>
        <v>142.1</v>
      </c>
      <c t="str" s="33" r="W91">
        <f>VLOOKUP(B91,'Razzball Projections'!$B$2:$W$322,19,FALSE)</f>
        <v>170.6</v>
      </c>
      <c t="str" s="45" r="X91">
        <f>VLOOKUP(B91,'Razzball Projections'!$B$2:$W$322,20,FALSE)</f>
        <v>$17</v>
      </c>
      <c t="str" s="45" r="Y91">
        <f>VLOOKUP(B91,'Razzball Projections'!$B$2:$W$322,21,FALSE)</f>
        <v>$17</v>
      </c>
      <c t="str" s="45" r="Z91">
        <f>VLOOKUP(B91,'Razzball Projections'!$B$2:$W$322,22,FALSE)</f>
        <v>$18</v>
      </c>
      <c s="2" r="AB91"/>
    </row>
    <row customHeight="1" r="92" ht="15.0">
      <c t="str" s="44" r="A92">
        <f>VLOOKUP(B92&amp;"*",'Razzball Rankings'!$B$5:$H$204,7,FALSE)</f>
        <v>92</v>
      </c>
      <c t="str" s="29" r="B92">
        <f>'Razzball Projections'!B93</f>
        <v>Golden Tate</v>
      </c>
      <c t="str" s="4" r="C92">
        <f>VLOOKUP(B92,'Razzball Projections'!$B$2:$W$322,2,FALSE)</f>
        <v>WR</v>
      </c>
      <c t="str" s="4" r="D92">
        <f>VLOOKUP(B92,'Razzball Projections'!$B$2:$W$322,3,FALSE)</f>
        <v>DET</v>
      </c>
      <c s="4" r="E92"/>
      <c t="str" s="33" r="F92">
        <f>VLOOKUP(B92,'Fantasy Pros ECR'!$B$6:$H$312,7,FALSE)</f>
        <v>81.6</v>
      </c>
      <c t="str" s="33" r="G92">
        <f>VLOOKUP(B92,'Fantasy Pros ADP'!$B$6:$M$253,12,FALSE)</f>
        <v>87.4</v>
      </c>
      <c t="str" s="4" r="H92">
        <f>VLOOKUP(B92,'Razzball Projections'!$B$2:$W$322,4,FALSE)</f>
        <v>0</v>
      </c>
      <c t="str" s="4" r="I92">
        <f>VLOOKUP(B92,'Razzball Projections'!$B$2:$W$322,5,FALSE)</f>
        <v>0</v>
      </c>
      <c t="str" s="4" r="J92">
        <f>VLOOKUP(B92,'Razzball Projections'!$B$2:$W$322,6,FALSE)</f>
        <v>0</v>
      </c>
      <c t="str" s="4" r="K92">
        <f>VLOOKUP(B92,'Razzball Projections'!$B$2:$W$322,7,FALSE)</f>
        <v>0</v>
      </c>
      <c t="str" s="4" r="L92">
        <f>VLOOKUP(B92,'Razzball Projections'!$B$2:$W$322,8,FALSE)</f>
        <v>0</v>
      </c>
      <c t="str" s="4" r="M92">
        <f>VLOOKUP(B92,'Razzball Projections'!$B$2:$W$322,9,FALSE)</f>
        <v>0</v>
      </c>
      <c t="str" s="4" r="N92">
        <f>VLOOKUP(B92,'Razzball Projections'!$B$2:$W$322,10,FALSE)</f>
        <v>3</v>
      </c>
      <c t="str" s="4" r="O92">
        <f>VLOOKUP(B92,'Razzball Projections'!$B$2:$W$322,11,FALSE)</f>
        <v>25</v>
      </c>
      <c t="str" s="4" r="P92">
        <f>VLOOKUP(B92,'Razzball Projections'!$B$2:$W$322,12,FALSE)</f>
        <v>0</v>
      </c>
      <c t="str" s="4" r="Q92">
        <f>VLOOKUP(B92,'Razzball Projections'!$B$2:$W$322,13,FALSE)</f>
        <v>1</v>
      </c>
      <c t="str" s="4" r="R92">
        <f>VLOOKUP(B92,'Razzball Projections'!$B$2:$W$322,14,FALSE)</f>
        <v>68</v>
      </c>
      <c t="str" s="4" r="S92">
        <f>VLOOKUP(B92,'Razzball Projections'!$B$2:$W$322,15,FALSE)</f>
        <v>875</v>
      </c>
      <c t="str" s="4" r="T92">
        <f>VLOOKUP(B92,'Razzball Projections'!$B$2:$W$322,16,FALSE)</f>
        <v>5</v>
      </c>
      <c t="str" s="33" r="U92">
        <f>VLOOKUP(B92,'Razzball Projections'!$B$2:$W$322,17,FALSE)</f>
        <v>118.0</v>
      </c>
      <c t="str" s="33" r="V92">
        <f>VLOOKUP(B92,'Razzball Projections'!$B$2:$W$322,18,FALSE)</f>
        <v>152.0</v>
      </c>
      <c t="str" s="33" r="W92">
        <f>VLOOKUP(B92,'Razzball Projections'!$B$2:$W$322,19,FALSE)</f>
        <v>186.0</v>
      </c>
      <c t="str" s="45" r="X92">
        <f>VLOOKUP(B92,'Razzball Projections'!$B$2:$W$322,20,FALSE)</f>
        <v>$13</v>
      </c>
      <c t="str" s="45" r="Y92">
        <f>VLOOKUP(B92,'Razzball Projections'!$B$2:$W$322,21,FALSE)</f>
        <v>$16</v>
      </c>
      <c t="str" s="45" r="Z92">
        <f>VLOOKUP(B92,'Razzball Projections'!$B$2:$W$322,22,FALSE)</f>
        <v>$18</v>
      </c>
      <c s="2" r="AB92"/>
    </row>
    <row customHeight="1" r="93" ht="15.0">
      <c t="str" s="44" r="A93">
        <f>VLOOKUP(B93&amp;"*",'Razzball Rankings'!$B$5:$H$204,7,FALSE)</f>
        <v>93</v>
      </c>
      <c t="str" s="29" r="B93">
        <f>'Razzball Projections'!B171</f>
        <v>Stevan Ridley</v>
      </c>
      <c t="str" s="4" r="C93">
        <f>VLOOKUP(B93,'Razzball Projections'!$B$2:$W$322,2,FALSE)</f>
        <v>RB</v>
      </c>
      <c t="str" s="4" r="D93">
        <f>VLOOKUP(B93,'Razzball Projections'!$B$2:$W$322,3,FALSE)</f>
        <v>NE</v>
      </c>
      <c s="4" r="E93"/>
      <c t="str" s="33" r="F93">
        <f>VLOOKUP(B93,'Fantasy Pros ECR'!$B$6:$H$312,7,FALSE)</f>
        <v>73.6</v>
      </c>
      <c t="str" s="33" r="G93">
        <f>VLOOKUP(B93,'Fantasy Pros ADP'!$B$6:$M$253,12,FALSE)</f>
        <v>85.2</v>
      </c>
      <c t="str" s="4" r="H93">
        <f>VLOOKUP(B93,'Razzball Projections'!$B$2:$W$322,4,FALSE)</f>
        <v>0</v>
      </c>
      <c t="str" s="4" r="I93">
        <f>VLOOKUP(B93,'Razzball Projections'!$B$2:$W$322,5,FALSE)</f>
        <v>0</v>
      </c>
      <c t="str" s="4" r="J93">
        <f>VLOOKUP(B93,'Razzball Projections'!$B$2:$W$322,6,FALSE)</f>
        <v>0</v>
      </c>
      <c t="str" s="4" r="K93">
        <f>VLOOKUP(B93,'Razzball Projections'!$B$2:$W$322,7,FALSE)</f>
        <v>0</v>
      </c>
      <c t="str" s="4" r="L93">
        <f>VLOOKUP(B93,'Razzball Projections'!$B$2:$W$322,8,FALSE)</f>
        <v>0</v>
      </c>
      <c t="str" s="4" r="M93">
        <f>VLOOKUP(B93,'Razzball Projections'!$B$2:$W$322,9,FALSE)</f>
        <v>0</v>
      </c>
      <c t="str" s="4" r="N93">
        <f>VLOOKUP(B93,'Razzball Projections'!$B$2:$W$322,10,FALSE)</f>
        <v>161</v>
      </c>
      <c t="str" s="4" r="O93">
        <f>VLOOKUP(B93,'Razzball Projections'!$B$2:$W$322,11,FALSE)</f>
        <v>779</v>
      </c>
      <c t="str" s="4" r="P93">
        <f>VLOOKUP(B93,'Razzball Projections'!$B$2:$W$322,12,FALSE)</f>
        <v>5</v>
      </c>
      <c t="str" s="4" r="Q93">
        <f>VLOOKUP(B93,'Razzball Projections'!$B$2:$W$322,13,FALSE)</f>
        <v>3</v>
      </c>
      <c t="str" s="4" r="R93">
        <f>VLOOKUP(B93,'Razzball Projections'!$B$2:$W$322,14,FALSE)</f>
        <v>11</v>
      </c>
      <c t="str" s="4" r="S93">
        <f>VLOOKUP(B93,'Razzball Projections'!$B$2:$W$322,15,FALSE)</f>
        <v>58</v>
      </c>
      <c t="str" s="4" r="T93">
        <f>VLOOKUP(B93,'Razzball Projections'!$B$2:$W$322,16,FALSE)</f>
        <v>0</v>
      </c>
      <c t="str" s="33" r="U93">
        <f>VLOOKUP(B93,'Razzball Projections'!$B$2:$W$322,17,FALSE)</f>
        <v>107.7</v>
      </c>
      <c t="str" s="33" r="V93">
        <f>VLOOKUP(B93,'Razzball Projections'!$B$2:$W$322,18,FALSE)</f>
        <v>113.2</v>
      </c>
      <c t="str" s="33" r="W93">
        <f>VLOOKUP(B93,'Razzball Projections'!$B$2:$W$322,19,FALSE)</f>
        <v>118.7</v>
      </c>
      <c t="str" s="45" r="X93">
        <f>VLOOKUP(B93,'Razzball Projections'!$B$2:$W$322,20,FALSE)</f>
        <v>$13</v>
      </c>
      <c t="str" s="45" r="Y93">
        <f>VLOOKUP(B93,'Razzball Projections'!$B$2:$W$322,21,FALSE)</f>
        <v>$9</v>
      </c>
      <c t="str" s="45" r="Z93">
        <f>VLOOKUP(B93,'Razzball Projections'!$B$2:$W$322,22,FALSE)</f>
        <v>$6</v>
      </c>
      <c s="2" r="AB93"/>
    </row>
    <row customHeight="1" r="94" ht="15.0">
      <c t="str" s="44" r="A94">
        <f>VLOOKUP(B94&amp;"*",'Razzball Rankings'!$B$5:$H$204,7,FALSE)</f>
        <v>94</v>
      </c>
      <c t="str" s="29" r="B94">
        <f>'Razzball Projections'!B100</f>
        <v>Jordan Cameron</v>
      </c>
      <c t="str" s="4" r="C94">
        <f>VLOOKUP(B94,'Razzball Projections'!$B$2:$W$322,2,FALSE)</f>
        <v>TE</v>
      </c>
      <c t="str" s="4" r="D94">
        <f>VLOOKUP(B94,'Razzball Projections'!$B$2:$W$322,3,FALSE)</f>
        <v>CLE</v>
      </c>
      <c s="4" r="E94"/>
      <c t="str" s="33" r="F94">
        <f>VLOOKUP(B94,'Fantasy Pros ECR'!$B$6:$H$312,7,FALSE)</f>
        <v>62.6</v>
      </c>
      <c t="str" s="33" r="G94">
        <f>VLOOKUP(B94,'Fantasy Pros ADP'!$B$6:$M$253,12,FALSE)</f>
        <v>61.2</v>
      </c>
      <c t="str" s="4" r="H94">
        <f>VLOOKUP(B94,'Razzball Projections'!$B$2:$W$322,4,FALSE)</f>
        <v>0</v>
      </c>
      <c t="str" s="4" r="I94">
        <f>VLOOKUP(B94,'Razzball Projections'!$B$2:$W$322,5,FALSE)</f>
        <v>0</v>
      </c>
      <c t="str" s="4" r="J94">
        <f>VLOOKUP(B94,'Razzball Projections'!$B$2:$W$322,6,FALSE)</f>
        <v>0</v>
      </c>
      <c t="str" s="4" r="K94">
        <f>VLOOKUP(B94,'Razzball Projections'!$B$2:$W$322,7,FALSE)</f>
        <v>0</v>
      </c>
      <c t="str" s="4" r="L94">
        <f>VLOOKUP(B94,'Razzball Projections'!$B$2:$W$322,8,FALSE)</f>
        <v>0</v>
      </c>
      <c t="str" s="4" r="M94">
        <f>VLOOKUP(B94,'Razzball Projections'!$B$2:$W$322,9,FALSE)</f>
        <v>0</v>
      </c>
      <c t="str" s="4" r="N94">
        <f>VLOOKUP(B94,'Razzball Projections'!$B$2:$W$322,10,FALSE)</f>
        <v>0</v>
      </c>
      <c t="str" s="4" r="O94">
        <f>VLOOKUP(B94,'Razzball Projections'!$B$2:$W$322,11,FALSE)</f>
        <v>0</v>
      </c>
      <c t="str" s="4" r="P94">
        <f>VLOOKUP(B94,'Razzball Projections'!$B$2:$W$322,12,FALSE)</f>
        <v>0</v>
      </c>
      <c t="str" s="4" r="Q94">
        <f>VLOOKUP(B94,'Razzball Projections'!$B$2:$W$322,13,FALSE)</f>
        <v>1</v>
      </c>
      <c t="str" s="4" r="R94">
        <f>VLOOKUP(B94,'Razzball Projections'!$B$2:$W$322,14,FALSE)</f>
        <v>73</v>
      </c>
      <c t="str" s="4" r="S94">
        <f>VLOOKUP(B94,'Razzball Projections'!$B$2:$W$322,15,FALSE)</f>
        <v>781</v>
      </c>
      <c t="str" s="4" r="T94">
        <f>VLOOKUP(B94,'Razzball Projections'!$B$2:$W$322,16,FALSE)</f>
        <v>5</v>
      </c>
      <c t="str" s="33" r="U94">
        <f>VLOOKUP(B94,'Razzball Projections'!$B$2:$W$322,17,FALSE)</f>
        <v>107.1</v>
      </c>
      <c t="str" s="33" r="V94">
        <f>VLOOKUP(B94,'Razzball Projections'!$B$2:$W$322,18,FALSE)</f>
        <v>143.6</v>
      </c>
      <c t="str" s="33" r="W94">
        <f>VLOOKUP(B94,'Razzball Projections'!$B$2:$W$322,19,FALSE)</f>
        <v>180.1</v>
      </c>
      <c t="str" s="45" r="X94">
        <f>VLOOKUP(B94,'Razzball Projections'!$B$2:$W$322,20,FALSE)</f>
        <v>$14</v>
      </c>
      <c t="str" s="45" r="Y94">
        <f>VLOOKUP(B94,'Razzball Projections'!$B$2:$W$322,21,FALSE)</f>
        <v>$16</v>
      </c>
      <c t="str" s="45" r="Z94">
        <f>VLOOKUP(B94,'Razzball Projections'!$B$2:$W$322,22,FALSE)</f>
        <v>$17</v>
      </c>
      <c s="2" r="AB94"/>
    </row>
    <row customHeight="1" r="95" ht="15.0">
      <c t="str" s="44" r="A95">
        <f>VLOOKUP(B95&amp;"*",'Razzball Rankings'!$B$5:$H$204,7,FALSE)</f>
        <v>95</v>
      </c>
      <c t="str" s="29" r="B95">
        <f>'Razzball Projections'!B95</f>
        <v>Eric Decker</v>
      </c>
      <c t="str" s="4" r="C95">
        <f>VLOOKUP(B95,'Razzball Projections'!$B$2:$W$322,2,FALSE)</f>
        <v>WR</v>
      </c>
      <c t="str" s="4" r="D95">
        <f>VLOOKUP(B95,'Razzball Projections'!$B$2:$W$322,3,FALSE)</f>
        <v>NYJ</v>
      </c>
      <c s="4" r="E95"/>
      <c t="str" s="33" r="F95">
        <f>VLOOKUP(B95,'Fantasy Pros ECR'!$B$6:$H$312,7,FALSE)</f>
        <v>78.2</v>
      </c>
      <c t="str" s="33" r="G95">
        <f>VLOOKUP(B95,'Fantasy Pros ADP'!$B$6:$M$253,12,FALSE)</f>
        <v>93.0</v>
      </c>
      <c t="str" s="4" r="H95">
        <f>VLOOKUP(B95,'Razzball Projections'!$B$2:$W$322,4,FALSE)</f>
        <v>0</v>
      </c>
      <c t="str" s="4" r="I95">
        <f>VLOOKUP(B95,'Razzball Projections'!$B$2:$W$322,5,FALSE)</f>
        <v>0</v>
      </c>
      <c t="str" s="4" r="J95">
        <f>VLOOKUP(B95,'Razzball Projections'!$B$2:$W$322,6,FALSE)</f>
        <v>0</v>
      </c>
      <c t="str" s="4" r="K95">
        <f>VLOOKUP(B95,'Razzball Projections'!$B$2:$W$322,7,FALSE)</f>
        <v>0</v>
      </c>
      <c t="str" s="4" r="L95">
        <f>VLOOKUP(B95,'Razzball Projections'!$B$2:$W$322,8,FALSE)</f>
        <v>0</v>
      </c>
      <c t="str" s="4" r="M95">
        <f>VLOOKUP(B95,'Razzball Projections'!$B$2:$W$322,9,FALSE)</f>
        <v>0</v>
      </c>
      <c t="str" s="4" r="N95">
        <f>VLOOKUP(B95,'Razzball Projections'!$B$2:$W$322,10,FALSE)</f>
        <v>0</v>
      </c>
      <c t="str" s="4" r="O95">
        <f>VLOOKUP(B95,'Razzball Projections'!$B$2:$W$322,11,FALSE)</f>
        <v>0</v>
      </c>
      <c t="str" s="4" r="P95">
        <f>VLOOKUP(B95,'Razzball Projections'!$B$2:$W$322,12,FALSE)</f>
        <v>0</v>
      </c>
      <c t="str" s="4" r="Q95">
        <f>VLOOKUP(B95,'Razzball Projections'!$B$2:$W$322,13,FALSE)</f>
        <v>1</v>
      </c>
      <c t="str" s="4" r="R95">
        <f>VLOOKUP(B95,'Razzball Projections'!$B$2:$W$322,14,FALSE)</f>
        <v>66</v>
      </c>
      <c t="str" s="4" r="S95">
        <f>VLOOKUP(B95,'Razzball Projections'!$B$2:$W$322,15,FALSE)</f>
        <v>897</v>
      </c>
      <c t="str" s="4" r="T95">
        <f>VLOOKUP(B95,'Razzball Projections'!$B$2:$W$322,16,FALSE)</f>
        <v>5</v>
      </c>
      <c t="str" s="33" r="U95">
        <f>VLOOKUP(B95,'Razzball Projections'!$B$2:$W$322,17,FALSE)</f>
        <v>117.7</v>
      </c>
      <c t="str" s="33" r="V95">
        <f>VLOOKUP(B95,'Razzball Projections'!$B$2:$W$322,18,FALSE)</f>
        <v>150.7</v>
      </c>
      <c t="str" s="33" r="W95">
        <f>VLOOKUP(B95,'Razzball Projections'!$B$2:$W$322,19,FALSE)</f>
        <v>183.7</v>
      </c>
      <c t="str" s="45" r="X95">
        <f>VLOOKUP(B95,'Razzball Projections'!$B$2:$W$322,20,FALSE)</f>
        <v>$9</v>
      </c>
      <c t="str" s="45" r="Y95">
        <f>VLOOKUP(B95,'Razzball Projections'!$B$2:$W$322,21,FALSE)</f>
        <v>$10</v>
      </c>
      <c t="str" s="45" r="Z95">
        <f>VLOOKUP(B95,'Razzball Projections'!$B$2:$W$322,22,FALSE)</f>
        <v>$13</v>
      </c>
      <c s="2" r="AB95"/>
    </row>
    <row customHeight="1" r="96" ht="15.0">
      <c t="str" s="44" r="A96">
        <f>VLOOKUP(B96&amp;"*",'Razzball Rankings'!$B$5:$H$204,7,FALSE)</f>
        <v>96</v>
      </c>
      <c t="str" s="29" r="B96">
        <f>'Razzball Projections'!B101</f>
        <v>Danny Amendola</v>
      </c>
      <c t="str" s="4" r="C96">
        <f>VLOOKUP(B96,'Razzball Projections'!$B$2:$W$322,2,FALSE)</f>
        <v>WR</v>
      </c>
      <c t="str" s="4" r="D96">
        <f>VLOOKUP(B96,'Razzball Projections'!$B$2:$W$322,3,FALSE)</f>
        <v>NE</v>
      </c>
      <c s="4" r="E96"/>
      <c t="str" s="33" r="F96">
        <f>VLOOKUP(B96,'Fantasy Pros ECR'!$B$6:$H$312,7,FALSE)</f>
        <v>136.2</v>
      </c>
      <c t="str" s="33" r="G96">
        <f>VLOOKUP(B96,'Fantasy Pros ADP'!$B$6:$M$253,12,FALSE)</f>
        <v>144.0</v>
      </c>
      <c t="str" s="4" r="H96">
        <f>VLOOKUP(B96,'Razzball Projections'!$B$2:$W$322,4,FALSE)</f>
        <v>0</v>
      </c>
      <c t="str" s="4" r="I96">
        <f>VLOOKUP(B96,'Razzball Projections'!$B$2:$W$322,5,FALSE)</f>
        <v>0</v>
      </c>
      <c t="str" s="4" r="J96">
        <f>VLOOKUP(B96,'Razzball Projections'!$B$2:$W$322,6,FALSE)</f>
        <v>0</v>
      </c>
      <c t="str" s="4" r="K96">
        <f>VLOOKUP(B96,'Razzball Projections'!$B$2:$W$322,7,FALSE)</f>
        <v>0</v>
      </c>
      <c t="str" s="4" r="L96">
        <f>VLOOKUP(B96,'Razzball Projections'!$B$2:$W$322,8,FALSE)</f>
        <v>0</v>
      </c>
      <c t="str" s="4" r="M96">
        <f>VLOOKUP(B96,'Razzball Projections'!$B$2:$W$322,9,FALSE)</f>
        <v>0</v>
      </c>
      <c t="str" s="4" r="N96">
        <f>VLOOKUP(B96,'Razzball Projections'!$B$2:$W$322,10,FALSE)</f>
        <v>0</v>
      </c>
      <c t="str" s="4" r="O96">
        <f>VLOOKUP(B96,'Razzball Projections'!$B$2:$W$322,11,FALSE)</f>
        <v>0</v>
      </c>
      <c t="str" s="4" r="P96">
        <f>VLOOKUP(B96,'Razzball Projections'!$B$2:$W$322,12,FALSE)</f>
        <v>0</v>
      </c>
      <c t="str" s="4" r="Q96">
        <f>VLOOKUP(B96,'Razzball Projections'!$B$2:$W$322,13,FALSE)</f>
        <v>1</v>
      </c>
      <c t="str" s="4" r="R96">
        <f>VLOOKUP(B96,'Razzball Projections'!$B$2:$W$322,14,FALSE)</f>
        <v>64</v>
      </c>
      <c t="str" s="4" r="S96">
        <f>VLOOKUP(B96,'Razzball Projections'!$B$2:$W$322,15,FALSE)</f>
        <v>811</v>
      </c>
      <c t="str" s="4" r="T96">
        <f>VLOOKUP(B96,'Razzball Projections'!$B$2:$W$322,16,FALSE)</f>
        <v>6</v>
      </c>
      <c t="str" s="33" r="U96">
        <f>VLOOKUP(B96,'Razzball Projections'!$B$2:$W$322,17,FALSE)</f>
        <v>115.1</v>
      </c>
      <c t="str" s="33" r="V96">
        <f>VLOOKUP(B96,'Razzball Projections'!$B$2:$W$322,18,FALSE)</f>
        <v>147.1</v>
      </c>
      <c t="str" s="33" r="W96">
        <f>VLOOKUP(B96,'Razzball Projections'!$B$2:$W$322,19,FALSE)</f>
        <v>179.1</v>
      </c>
      <c t="str" s="45" r="X96">
        <f>VLOOKUP(B96,'Razzball Projections'!$B$2:$W$322,20,FALSE)</f>
        <v>$3</v>
      </c>
      <c t="str" s="45" r="Y96">
        <f>VLOOKUP(B96,'Razzball Projections'!$B$2:$W$322,21,FALSE)</f>
        <v>$2</v>
      </c>
      <c t="str" s="45" r="Z96">
        <f>VLOOKUP(B96,'Razzball Projections'!$B$2:$W$322,22,FALSE)</f>
        <v>$2</v>
      </c>
      <c s="2" r="AB96"/>
    </row>
    <row customHeight="1" r="97" ht="15.0">
      <c t="str" s="44" r="A97">
        <f>VLOOKUP(B97&amp;"*",'Razzball Rankings'!$B$5:$H$204,7,FALSE)</f>
        <v>97</v>
      </c>
      <c t="str" s="29" r="B97">
        <f>'Razzball Projections'!B128</f>
        <v>Vernon Davis</v>
      </c>
      <c t="str" s="4" r="C97">
        <f>VLOOKUP(B97,'Razzball Projections'!$B$2:$W$322,2,FALSE)</f>
        <v>TE</v>
      </c>
      <c t="str" s="4" r="D97">
        <f>VLOOKUP(B97,'Razzball Projections'!$B$2:$W$322,3,FALSE)</f>
        <v>SF</v>
      </c>
      <c s="4" r="E97"/>
      <c t="str" s="33" r="F97">
        <f>VLOOKUP(B97,'Fantasy Pros ECR'!$B$6:$H$312,7,FALSE)</f>
        <v>67.2</v>
      </c>
      <c t="str" s="33" r="G97">
        <f>VLOOKUP(B97,'Fantasy Pros ADP'!$B$6:$M$253,12,FALSE)</f>
        <v>47.8</v>
      </c>
      <c t="str" s="4" r="H97">
        <f>VLOOKUP(B97,'Razzball Projections'!$B$2:$W$322,4,FALSE)</f>
        <v>0</v>
      </c>
      <c t="str" s="4" r="I97">
        <f>VLOOKUP(B97,'Razzball Projections'!$B$2:$W$322,5,FALSE)</f>
        <v>0</v>
      </c>
      <c t="str" s="4" r="J97">
        <f>VLOOKUP(B97,'Razzball Projections'!$B$2:$W$322,6,FALSE)</f>
        <v>0</v>
      </c>
      <c t="str" s="4" r="K97">
        <f>VLOOKUP(B97,'Razzball Projections'!$B$2:$W$322,7,FALSE)</f>
        <v>0</v>
      </c>
      <c t="str" s="4" r="L97">
        <f>VLOOKUP(B97,'Razzball Projections'!$B$2:$W$322,8,FALSE)</f>
        <v>0</v>
      </c>
      <c t="str" s="4" r="M97">
        <f>VLOOKUP(B97,'Razzball Projections'!$B$2:$W$322,9,FALSE)</f>
        <v>0</v>
      </c>
      <c t="str" s="4" r="N97">
        <f>VLOOKUP(B97,'Razzball Projections'!$B$2:$W$322,10,FALSE)</f>
        <v>0</v>
      </c>
      <c t="str" s="4" r="O97">
        <f>VLOOKUP(B97,'Razzball Projections'!$B$2:$W$322,11,FALSE)</f>
        <v>0</v>
      </c>
      <c t="str" s="4" r="P97">
        <f>VLOOKUP(B97,'Razzball Projections'!$B$2:$W$322,12,FALSE)</f>
        <v>0</v>
      </c>
      <c t="str" s="4" r="Q97">
        <f>VLOOKUP(B97,'Razzball Projections'!$B$2:$W$322,13,FALSE)</f>
        <v>1</v>
      </c>
      <c t="str" s="4" r="R97">
        <f>VLOOKUP(B97,'Razzball Projections'!$B$2:$W$322,14,FALSE)</f>
        <v>51</v>
      </c>
      <c t="str" s="4" r="S97">
        <f>VLOOKUP(B97,'Razzball Projections'!$B$2:$W$322,15,FALSE)</f>
        <v>676</v>
      </c>
      <c t="str" s="4" r="T97">
        <f>VLOOKUP(B97,'Razzball Projections'!$B$2:$W$322,16,FALSE)</f>
        <v>6</v>
      </c>
      <c t="str" s="33" r="U97">
        <f>VLOOKUP(B97,'Razzball Projections'!$B$2:$W$322,17,FALSE)</f>
        <v>102.6</v>
      </c>
      <c t="str" s="33" r="V97">
        <f>VLOOKUP(B97,'Razzball Projections'!$B$2:$W$322,18,FALSE)</f>
        <v>128.1</v>
      </c>
      <c t="str" s="33" r="W97">
        <f>VLOOKUP(B97,'Razzball Projections'!$B$2:$W$322,19,FALSE)</f>
        <v>153.6</v>
      </c>
      <c t="str" s="45" r="X97">
        <f>VLOOKUP(B97,'Razzball Projections'!$B$2:$W$322,20,FALSE)</f>
        <v>$15</v>
      </c>
      <c t="str" s="45" r="Y97">
        <f>VLOOKUP(B97,'Razzball Projections'!$B$2:$W$322,21,FALSE)</f>
        <v>$14</v>
      </c>
      <c t="str" s="45" r="Z97">
        <f>VLOOKUP(B97,'Razzball Projections'!$B$2:$W$322,22,FALSE)</f>
        <v>$14</v>
      </c>
      <c s="2" r="AB97"/>
    </row>
    <row customHeight="1" r="98" ht="15.0">
      <c t="str" s="44" r="A98">
        <f>VLOOKUP(B98&amp;"*",'Razzball Rankings'!$B$5:$H$204,7,FALSE)</f>
        <v>98</v>
      </c>
      <c t="str" s="29" r="B98">
        <f>'Razzball Projections'!B106</f>
        <v>Rueben Randle</v>
      </c>
      <c t="str" s="4" r="C98">
        <f>VLOOKUP(B98,'Razzball Projections'!$B$2:$W$322,2,FALSE)</f>
        <v>WR</v>
      </c>
      <c t="str" s="4" r="D98">
        <f>VLOOKUP(B98,'Razzball Projections'!$B$2:$W$322,3,FALSE)</f>
        <v>NYG</v>
      </c>
      <c s="4" r="E98"/>
      <c t="str" s="33" r="F98">
        <f>VLOOKUP(B98,'Fantasy Pros ECR'!$B$6:$H$312,7,FALSE)</f>
        <v>96.3</v>
      </c>
      <c t="str" s="33" r="G98">
        <f>VLOOKUP(B98,'Fantasy Pros ADP'!$B$6:$M$253,12,FALSE)</f>
        <v>127.6</v>
      </c>
      <c t="str" s="4" r="H98">
        <f>VLOOKUP(B98,'Razzball Projections'!$B$2:$W$322,4,FALSE)</f>
        <v>0</v>
      </c>
      <c t="str" s="4" r="I98">
        <f>VLOOKUP(B98,'Razzball Projections'!$B$2:$W$322,5,FALSE)</f>
        <v>0</v>
      </c>
      <c t="str" s="4" r="J98">
        <f>VLOOKUP(B98,'Razzball Projections'!$B$2:$W$322,6,FALSE)</f>
        <v>0</v>
      </c>
      <c t="str" s="4" r="K98">
        <f>VLOOKUP(B98,'Razzball Projections'!$B$2:$W$322,7,FALSE)</f>
        <v>0</v>
      </c>
      <c t="str" s="4" r="L98">
        <f>VLOOKUP(B98,'Razzball Projections'!$B$2:$W$322,8,FALSE)</f>
        <v>0</v>
      </c>
      <c t="str" s="4" r="M98">
        <f>VLOOKUP(B98,'Razzball Projections'!$B$2:$W$322,9,FALSE)</f>
        <v>0</v>
      </c>
      <c t="str" s="4" r="N98">
        <f>VLOOKUP(B98,'Razzball Projections'!$B$2:$W$322,10,FALSE)</f>
        <v>0</v>
      </c>
      <c t="str" s="4" r="O98">
        <f>VLOOKUP(B98,'Razzball Projections'!$B$2:$W$322,11,FALSE)</f>
        <v>0</v>
      </c>
      <c t="str" s="4" r="P98">
        <f>VLOOKUP(B98,'Razzball Projections'!$B$2:$W$322,12,FALSE)</f>
        <v>0</v>
      </c>
      <c t="str" s="4" r="Q98">
        <f>VLOOKUP(B98,'Razzball Projections'!$B$2:$W$322,13,FALSE)</f>
        <v>1</v>
      </c>
      <c t="str" s="4" r="R98">
        <f>VLOOKUP(B98,'Razzball Projections'!$B$2:$W$322,14,FALSE)</f>
        <v>59</v>
      </c>
      <c t="str" s="4" r="S98">
        <f>VLOOKUP(B98,'Razzball Projections'!$B$2:$W$322,15,FALSE)</f>
        <v>811</v>
      </c>
      <c t="str" s="4" r="T98">
        <f>VLOOKUP(B98,'Razzball Projections'!$B$2:$W$322,16,FALSE)</f>
        <v>6</v>
      </c>
      <c t="str" s="33" r="U98">
        <f>VLOOKUP(B98,'Razzball Projections'!$B$2:$W$322,17,FALSE)</f>
        <v>114.3</v>
      </c>
      <c t="str" s="33" r="V98">
        <f>VLOOKUP(B98,'Razzball Projections'!$B$2:$W$322,18,FALSE)</f>
        <v>143.8</v>
      </c>
      <c t="str" s="33" r="W98">
        <f>VLOOKUP(B98,'Razzball Projections'!$B$2:$W$322,19,FALSE)</f>
        <v>173.3</v>
      </c>
      <c t="str" s="45" r="X98">
        <f>VLOOKUP(B98,'Razzball Projections'!$B$2:$W$322,20,FALSE)</f>
        <v>$6</v>
      </c>
      <c t="str" s="45" r="Y98">
        <f>VLOOKUP(B98,'Razzball Projections'!$B$2:$W$322,21,FALSE)</f>
        <v>$7</v>
      </c>
      <c t="str" s="45" r="Z98">
        <f>VLOOKUP(B98,'Razzball Projections'!$B$2:$W$322,22,FALSE)</f>
        <v>$9</v>
      </c>
      <c s="2" r="AB98"/>
    </row>
    <row customHeight="1" r="99" ht="15.0">
      <c t="str" s="44" r="A99">
        <f>VLOOKUP(B99&amp;"*",'Razzball Rankings'!$B$5:$H$204,7,FALSE)</f>
        <v>99</v>
      </c>
      <c t="str" s="29" r="B99">
        <f>'Razzball Projections'!B27</f>
        <v>Jay Cutler</v>
      </c>
      <c t="str" s="4" r="C99">
        <f>VLOOKUP(B99,'Razzball Projections'!$B$2:$W$322,2,FALSE)</f>
        <v>QB</v>
      </c>
      <c t="str" s="4" r="D99">
        <f>VLOOKUP(B99,'Razzball Projections'!$B$2:$W$322,3,FALSE)</f>
        <v>CHI</v>
      </c>
      <c s="4" r="E99"/>
      <c t="str" s="33" r="F99">
        <f>VLOOKUP(B99,'Fantasy Pros ECR'!$B$6:$H$312,7,FALSE)</f>
        <v>81.6</v>
      </c>
      <c t="str" s="33" r="G99">
        <f>VLOOKUP(B99,'Fantasy Pros ADP'!$B$6:$M$253,12,FALSE)</f>
        <v>98.2</v>
      </c>
      <c t="str" s="4" r="H99">
        <f>VLOOKUP(B99,'Razzball Projections'!$B$2:$W$322,4,FALSE)</f>
        <v>530</v>
      </c>
      <c t="str" s="4" r="I99">
        <f>VLOOKUP(B99,'Razzball Projections'!$B$2:$W$322,5,FALSE)</f>
        <v>320</v>
      </c>
      <c t="str" s="4" r="J99">
        <f>VLOOKUP(B99,'Razzball Projections'!$B$2:$W$322,6,FALSE)</f>
        <v>60.4</v>
      </c>
      <c t="str" s="4" r="K99">
        <f>VLOOKUP(B99,'Razzball Projections'!$B$2:$W$322,7,FALSE)</f>
        <v>3997</v>
      </c>
      <c t="str" s="4" r="L99">
        <f>VLOOKUP(B99,'Razzball Projections'!$B$2:$W$322,8,FALSE)</f>
        <v>33</v>
      </c>
      <c t="str" s="4" r="M99">
        <f>VLOOKUP(B99,'Razzball Projections'!$B$2:$W$322,9,FALSE)</f>
        <v>17</v>
      </c>
      <c t="str" s="4" r="N99">
        <f>VLOOKUP(B99,'Razzball Projections'!$B$2:$W$322,10,FALSE)</f>
        <v>32</v>
      </c>
      <c t="str" s="4" r="O99">
        <f>VLOOKUP(B99,'Razzball Projections'!$B$2:$W$322,11,FALSE)</f>
        <v>161</v>
      </c>
      <c t="str" s="4" r="P99">
        <f>VLOOKUP(B99,'Razzball Projections'!$B$2:$W$322,12,FALSE)</f>
        <v>1</v>
      </c>
      <c t="str" s="4" r="Q99">
        <f>VLOOKUP(B99,'Razzball Projections'!$B$2:$W$322,13,FALSE)</f>
        <v>3</v>
      </c>
      <c t="str" s="4" r="R99">
        <f>VLOOKUP(B99,'Razzball Projections'!$B$2:$W$322,14,FALSE)</f>
        <v>0</v>
      </c>
      <c t="str" s="4" r="S99">
        <f>VLOOKUP(B99,'Razzball Projections'!$B$2:$W$322,15,FALSE)</f>
        <v>0</v>
      </c>
      <c t="str" s="4" r="T99">
        <f>VLOOKUP(B99,'Razzball Projections'!$B$2:$W$322,16,FALSE)</f>
        <v>0</v>
      </c>
      <c t="str" s="33" r="U99">
        <f>VLOOKUP(B99,'Razzball Projections'!$B$2:$W$322,17,FALSE)</f>
        <v>274.0</v>
      </c>
      <c t="str" s="33" r="V99">
        <f>VLOOKUP(B99,'Razzball Projections'!$B$2:$W$322,18,FALSE)</f>
        <v>274.0</v>
      </c>
      <c t="str" s="33" r="W99">
        <f>VLOOKUP(B99,'Razzball Projections'!$B$2:$W$322,19,FALSE)</f>
        <v>274.0</v>
      </c>
      <c t="str" s="45" r="X99">
        <f>VLOOKUP(B99,'Razzball Projections'!$B$2:$W$322,20,FALSE)</f>
        <v>$13</v>
      </c>
      <c t="str" s="45" r="Y99">
        <f>VLOOKUP(B99,'Razzball Projections'!$B$2:$W$322,21,FALSE)</f>
        <v>$12</v>
      </c>
      <c t="str" s="45" r="Z99">
        <f>VLOOKUP(B99,'Razzball Projections'!$B$2:$W$322,22,FALSE)</f>
        <v>$11</v>
      </c>
      <c s="2" r="AB99"/>
    </row>
    <row customHeight="1" r="100" ht="15.0">
      <c t="str" s="44" r="A100">
        <f>VLOOKUP(B100&amp;"*",'Razzball Rankings'!$B$5:$H$204,7,FALSE)</f>
        <v>100</v>
      </c>
      <c t="str" s="29" r="B100">
        <f>'Razzball Projections'!B94</f>
        <v>Emmanuel Sanders</v>
      </c>
      <c t="str" s="4" r="C100">
        <f>VLOOKUP(B100,'Razzball Projections'!$B$2:$W$322,2,FALSE)</f>
        <v>WR</v>
      </c>
      <c t="str" s="4" r="D100">
        <f>VLOOKUP(B100,'Razzball Projections'!$B$2:$W$322,3,FALSE)</f>
        <v>DEN</v>
      </c>
      <c s="4" r="E100"/>
      <c t="str" s="33" r="F100">
        <f>VLOOKUP(B100,'Fantasy Pros ECR'!$B$6:$H$312,7,FALSE)</f>
        <v>83.9</v>
      </c>
      <c t="str" s="33" r="G100">
        <f>VLOOKUP(B100,'Fantasy Pros ADP'!$B$6:$M$253,12,FALSE)</f>
        <v>82.6</v>
      </c>
      <c t="str" s="4" r="H100">
        <f>VLOOKUP(B100,'Razzball Projections'!$B$2:$W$322,4,FALSE)</f>
        <v>0</v>
      </c>
      <c t="str" s="4" r="I100">
        <f>VLOOKUP(B100,'Razzball Projections'!$B$2:$W$322,5,FALSE)</f>
        <v>0</v>
      </c>
      <c t="str" s="4" r="J100">
        <f>VLOOKUP(B100,'Razzball Projections'!$B$2:$W$322,6,FALSE)</f>
        <v>0</v>
      </c>
      <c t="str" s="4" r="K100">
        <f>VLOOKUP(B100,'Razzball Projections'!$B$2:$W$322,7,FALSE)</f>
        <v>0</v>
      </c>
      <c t="str" s="4" r="L100">
        <f>VLOOKUP(B100,'Razzball Projections'!$B$2:$W$322,8,FALSE)</f>
        <v>0</v>
      </c>
      <c t="str" s="4" r="M100">
        <f>VLOOKUP(B100,'Razzball Projections'!$B$2:$W$322,9,FALSE)</f>
        <v>0</v>
      </c>
      <c t="str" s="4" r="N100">
        <f>VLOOKUP(B100,'Razzball Projections'!$B$2:$W$322,10,FALSE)</f>
        <v>1</v>
      </c>
      <c t="str" s="4" r="O100">
        <f>VLOOKUP(B100,'Razzball Projections'!$B$2:$W$322,11,FALSE)</f>
        <v>10</v>
      </c>
      <c t="str" s="4" r="P100">
        <f>VLOOKUP(B100,'Razzball Projections'!$B$2:$W$322,12,FALSE)</f>
        <v>0</v>
      </c>
      <c t="str" s="4" r="Q100">
        <f>VLOOKUP(B100,'Razzball Projections'!$B$2:$W$322,13,FALSE)</f>
        <v>1</v>
      </c>
      <c t="str" s="4" r="R100">
        <f>VLOOKUP(B100,'Razzball Projections'!$B$2:$W$322,14,FALSE)</f>
        <v>71</v>
      </c>
      <c t="str" s="4" r="S100">
        <f>VLOOKUP(B100,'Razzball Projections'!$B$2:$W$322,15,FALSE)</f>
        <v>901</v>
      </c>
      <c t="str" s="4" r="T100">
        <f>VLOOKUP(B100,'Razzball Projections'!$B$2:$W$322,16,FALSE)</f>
        <v>4</v>
      </c>
      <c t="str" s="33" r="U100">
        <f>VLOOKUP(B100,'Razzball Projections'!$B$2:$W$322,17,FALSE)</f>
        <v>114.1</v>
      </c>
      <c t="str" s="33" r="V100">
        <f>VLOOKUP(B100,'Razzball Projections'!$B$2:$W$322,18,FALSE)</f>
        <v>149.6</v>
      </c>
      <c t="str" s="33" r="W100">
        <f>VLOOKUP(B100,'Razzball Projections'!$B$2:$W$322,19,FALSE)</f>
        <v>185.1</v>
      </c>
      <c t="str" s="45" r="X100">
        <f>VLOOKUP(B100,'Razzball Projections'!$B$2:$W$322,20,FALSE)</f>
        <v>$15</v>
      </c>
      <c t="str" s="45" r="Y100">
        <f>VLOOKUP(B100,'Razzball Projections'!$B$2:$W$322,21,FALSE)</f>
        <v>$18</v>
      </c>
      <c t="str" s="45" r="Z100">
        <f>VLOOKUP(B100,'Razzball Projections'!$B$2:$W$322,22,FALSE)</f>
        <v>$18</v>
      </c>
      <c s="2" r="AB100"/>
    </row>
    <row customHeight="1" r="101" ht="15.0">
      <c t="str" s="44" r="A101">
        <f>VLOOKUP(B101&amp;"*",'Razzball Rankings'!$B$5:$H$204,7,FALSE)</f>
        <v>102</v>
      </c>
      <c t="str" s="29" r="B101">
        <f>'Razzball Projections'!B111</f>
        <v>Tavon Austin</v>
      </c>
      <c t="str" s="4" r="C101">
        <f>VLOOKUP(B101,'Razzball Projections'!$B$2:$W$322,2,FALSE)</f>
        <v>WR</v>
      </c>
      <c t="str" s="4" r="D101">
        <f>VLOOKUP(B101,'Razzball Projections'!$B$2:$W$322,3,FALSE)</f>
        <v>STL</v>
      </c>
      <c s="4" r="E101"/>
      <c t="str" s="33" r="F101">
        <f>VLOOKUP(B101,'Fantasy Pros ECR'!$B$6:$H$312,7,FALSE)</f>
        <v>126.3</v>
      </c>
      <c t="str" s="33" r="G101">
        <f>VLOOKUP(B101,'Fantasy Pros ADP'!$B$6:$M$253,12,FALSE)</f>
        <v>138.6</v>
      </c>
      <c t="str" s="4" r="H101">
        <f>VLOOKUP(B101,'Razzball Projections'!$B$2:$W$322,4,FALSE)</f>
        <v>0</v>
      </c>
      <c t="str" s="4" r="I101">
        <f>VLOOKUP(B101,'Razzball Projections'!$B$2:$W$322,5,FALSE)</f>
        <v>0</v>
      </c>
      <c t="str" s="4" r="J101">
        <f>VLOOKUP(B101,'Razzball Projections'!$B$2:$W$322,6,FALSE)</f>
        <v>0</v>
      </c>
      <c t="str" s="4" r="K101">
        <f>VLOOKUP(B101,'Razzball Projections'!$B$2:$W$322,7,FALSE)</f>
        <v>0</v>
      </c>
      <c t="str" s="4" r="L101">
        <f>VLOOKUP(B101,'Razzball Projections'!$B$2:$W$322,8,FALSE)</f>
        <v>0</v>
      </c>
      <c t="str" s="4" r="M101">
        <f>VLOOKUP(B101,'Razzball Projections'!$B$2:$W$322,9,FALSE)</f>
        <v>0</v>
      </c>
      <c t="str" s="4" r="N101">
        <f>VLOOKUP(B101,'Razzball Projections'!$B$2:$W$322,10,FALSE)</f>
        <v>13</v>
      </c>
      <c t="str" s="4" r="O101">
        <f>VLOOKUP(B101,'Razzball Projections'!$B$2:$W$322,11,FALSE)</f>
        <v>130</v>
      </c>
      <c t="str" s="4" r="P101">
        <f>VLOOKUP(B101,'Razzball Projections'!$B$2:$W$322,12,FALSE)</f>
        <v>1</v>
      </c>
      <c t="str" s="4" r="Q101">
        <f>VLOOKUP(B101,'Razzball Projections'!$B$2:$W$322,13,FALSE)</f>
        <v>2</v>
      </c>
      <c t="str" s="4" r="R101">
        <f>VLOOKUP(B101,'Razzball Projections'!$B$2:$W$322,14,FALSE)</f>
        <v>56</v>
      </c>
      <c t="str" s="4" r="S101">
        <f>VLOOKUP(B101,'Razzball Projections'!$B$2:$W$322,15,FALSE)</f>
        <v>711</v>
      </c>
      <c t="str" s="4" r="T101">
        <f>VLOOKUP(B101,'Razzball Projections'!$B$2:$W$322,16,FALSE)</f>
        <v>4</v>
      </c>
      <c t="str" s="33" r="U101">
        <f>VLOOKUP(B101,'Razzball Projections'!$B$2:$W$322,17,FALSE)</f>
        <v>112.9</v>
      </c>
      <c t="str" s="33" r="V101">
        <f>VLOOKUP(B101,'Razzball Projections'!$B$2:$W$322,18,FALSE)</f>
        <v>140.9</v>
      </c>
      <c t="str" s="33" r="W101">
        <f>VLOOKUP(B101,'Razzball Projections'!$B$2:$W$322,19,FALSE)</f>
        <v>168.9</v>
      </c>
      <c t="str" s="45" r="X101">
        <f>VLOOKUP(B101,'Razzball Projections'!$B$2:$W$322,20,FALSE)</f>
        <v>$5</v>
      </c>
      <c t="str" s="45" r="Y101">
        <f>VLOOKUP(B101,'Razzball Projections'!$B$2:$W$322,21,FALSE)</f>
        <v>$6</v>
      </c>
      <c t="str" s="45" r="Z101">
        <f>VLOOKUP(B101,'Razzball Projections'!$B$2:$W$322,22,FALSE)</f>
        <v>$7</v>
      </c>
      <c s="2" r="AB101"/>
    </row>
    <row customHeight="1" r="102" ht="15.0">
      <c t="str" s="44" r="A102">
        <f>VLOOKUP(B102&amp;"*",'Razzball Rankings'!$B$5:$H$204,7,FALSE)</f>
        <v>103</v>
      </c>
      <c t="str" s="29" r="B102">
        <f>'Razzball Projections'!B103</f>
        <v>Dwayne Bowe</v>
      </c>
      <c t="str" s="4" r="C102">
        <f>VLOOKUP(B102,'Razzball Projections'!$B$2:$W$322,2,FALSE)</f>
        <v>WR</v>
      </c>
      <c t="str" s="4" r="D102">
        <f>VLOOKUP(B102,'Razzball Projections'!$B$2:$W$322,3,FALSE)</f>
        <v>KC</v>
      </c>
      <c s="4" r="E102"/>
      <c t="str" s="33" r="F102">
        <f>VLOOKUP(B102,'Fantasy Pros ECR'!$B$6:$H$312,7,FALSE)</f>
        <v>101.4</v>
      </c>
      <c t="str" s="33" r="G102">
        <f>VLOOKUP(B102,'Fantasy Pros ADP'!$B$6:$M$253,12,FALSE)</f>
        <v>114.4</v>
      </c>
      <c t="str" s="4" r="H102">
        <f>VLOOKUP(B102,'Razzball Projections'!$B$2:$W$322,4,FALSE)</f>
        <v>0</v>
      </c>
      <c t="str" s="4" r="I102">
        <f>VLOOKUP(B102,'Razzball Projections'!$B$2:$W$322,5,FALSE)</f>
        <v>0</v>
      </c>
      <c t="str" s="4" r="J102">
        <f>VLOOKUP(B102,'Razzball Projections'!$B$2:$W$322,6,FALSE)</f>
        <v>0</v>
      </c>
      <c t="str" s="4" r="K102">
        <f>VLOOKUP(B102,'Razzball Projections'!$B$2:$W$322,7,FALSE)</f>
        <v>0</v>
      </c>
      <c t="str" s="4" r="L102">
        <f>VLOOKUP(B102,'Razzball Projections'!$B$2:$W$322,8,FALSE)</f>
        <v>0</v>
      </c>
      <c t="str" s="4" r="M102">
        <f>VLOOKUP(B102,'Razzball Projections'!$B$2:$W$322,9,FALSE)</f>
        <v>0</v>
      </c>
      <c t="str" s="4" r="N102">
        <f>VLOOKUP(B102,'Razzball Projections'!$B$2:$W$322,10,FALSE)</f>
        <v>0</v>
      </c>
      <c t="str" s="4" r="O102">
        <f>VLOOKUP(B102,'Razzball Projections'!$B$2:$W$322,11,FALSE)</f>
        <v>0</v>
      </c>
      <c t="str" s="4" r="P102">
        <f>VLOOKUP(B102,'Razzball Projections'!$B$2:$W$322,12,FALSE)</f>
        <v>0</v>
      </c>
      <c t="str" s="4" r="Q102">
        <f>VLOOKUP(B102,'Razzball Projections'!$B$2:$W$322,13,FALSE)</f>
        <v>0</v>
      </c>
      <c t="str" s="4" r="R102">
        <f>VLOOKUP(B102,'Razzball Projections'!$B$2:$W$322,14,FALSE)</f>
        <v>64</v>
      </c>
      <c t="str" s="4" r="S102">
        <f>VLOOKUP(B102,'Razzball Projections'!$B$2:$W$322,15,FALSE)</f>
        <v>815</v>
      </c>
      <c t="str" s="4" r="T102">
        <f>VLOOKUP(B102,'Razzball Projections'!$B$2:$W$322,16,FALSE)</f>
        <v>5</v>
      </c>
      <c t="str" s="33" r="U102">
        <f>VLOOKUP(B102,'Razzball Projections'!$B$2:$W$322,17,FALSE)</f>
        <v>110.9</v>
      </c>
      <c t="str" s="33" r="V102">
        <f>VLOOKUP(B102,'Razzball Projections'!$B$2:$W$322,18,FALSE)</f>
        <v>142.9</v>
      </c>
      <c t="str" s="33" r="W102">
        <f>VLOOKUP(B102,'Razzball Projections'!$B$2:$W$322,19,FALSE)</f>
        <v>174.9</v>
      </c>
      <c t="str" s="45" r="X102">
        <f>VLOOKUP(B102,'Razzball Projections'!$B$2:$W$322,20,FALSE)</f>
        <v>$7</v>
      </c>
      <c t="str" s="45" r="Y102">
        <f>VLOOKUP(B102,'Razzball Projections'!$B$2:$W$322,21,FALSE)</f>
        <v>$9</v>
      </c>
      <c t="str" s="45" r="Z102">
        <f>VLOOKUP(B102,'Razzball Projections'!$B$2:$W$322,22,FALSE)</f>
        <v>$11</v>
      </c>
      <c s="2" r="AB102"/>
    </row>
    <row customHeight="1" r="103" ht="15.0">
      <c t="str" s="44" r="A103">
        <f>VLOOKUP(B103&amp;"*",'Razzball Rankings'!$B$5:$H$204,7,FALSE)</f>
        <v>104</v>
      </c>
      <c t="str" s="29" r="B103">
        <f>'Razzball Projections'!B120</f>
        <v>Dexter McCluster</v>
      </c>
      <c t="str" s="4" r="C103">
        <f>VLOOKUP(B103,'Razzball Projections'!$B$2:$W$322,2,FALSE)</f>
        <v>RB</v>
      </c>
      <c t="str" s="4" r="D103">
        <f>VLOOKUP(B103,'Razzball Projections'!$B$2:$W$322,3,FALSE)</f>
        <v>TEN</v>
      </c>
      <c s="4" r="E103"/>
      <c t="str" s="33" r="F103">
        <f>VLOOKUP(B103,'Fantasy Pros ECR'!$B$6:$H$312,7,FALSE)</f>
        <v>175.7</v>
      </c>
      <c t="str" s="33" r="G103">
        <f>VLOOKUP(B103,'Fantasy Pros ADP'!$B$6:$M$253,12,FALSE)</f>
        <v>180.5</v>
      </c>
      <c t="str" s="4" r="H103">
        <f>VLOOKUP(B103,'Razzball Projections'!$B$2:$W$322,4,FALSE)</f>
        <v>0</v>
      </c>
      <c t="str" s="4" r="I103">
        <f>VLOOKUP(B103,'Razzball Projections'!$B$2:$W$322,5,FALSE)</f>
        <v>0</v>
      </c>
      <c t="str" s="4" r="J103">
        <f>VLOOKUP(B103,'Razzball Projections'!$B$2:$W$322,6,FALSE)</f>
        <v>0</v>
      </c>
      <c t="str" s="4" r="K103">
        <f>VLOOKUP(B103,'Razzball Projections'!$B$2:$W$322,7,FALSE)</f>
        <v>0</v>
      </c>
      <c t="str" s="4" r="L103">
        <f>VLOOKUP(B103,'Razzball Projections'!$B$2:$W$322,8,FALSE)</f>
        <v>0</v>
      </c>
      <c t="str" s="4" r="M103">
        <f>VLOOKUP(B103,'Razzball Projections'!$B$2:$W$322,9,FALSE)</f>
        <v>0</v>
      </c>
      <c t="str" s="4" r="N103">
        <f>VLOOKUP(B103,'Razzball Projections'!$B$2:$W$322,10,FALSE)</f>
        <v>78</v>
      </c>
      <c t="str" s="4" r="O103">
        <f>VLOOKUP(B103,'Razzball Projections'!$B$2:$W$322,11,FALSE)</f>
        <v>341</v>
      </c>
      <c t="str" s="4" r="P103">
        <f>VLOOKUP(B103,'Razzball Projections'!$B$2:$W$322,12,FALSE)</f>
        <v>3</v>
      </c>
      <c t="str" s="4" r="Q103">
        <f>VLOOKUP(B103,'Razzball Projections'!$B$2:$W$322,13,FALSE)</f>
        <v>2</v>
      </c>
      <c t="str" s="4" r="R103">
        <f>VLOOKUP(B103,'Razzball Projections'!$B$2:$W$322,14,FALSE)</f>
        <v>54</v>
      </c>
      <c t="str" s="4" r="S103">
        <f>VLOOKUP(B103,'Razzball Projections'!$B$2:$W$322,15,FALSE)</f>
        <v>478</v>
      </c>
      <c t="str" s="4" r="T103">
        <f>VLOOKUP(B103,'Razzball Projections'!$B$2:$W$322,16,FALSE)</f>
        <v>2</v>
      </c>
      <c t="str" s="33" r="U103">
        <f>VLOOKUP(B103,'Razzball Projections'!$B$2:$W$322,17,FALSE)</f>
        <v>105.9</v>
      </c>
      <c t="str" s="33" r="V103">
        <f>VLOOKUP(B103,'Razzball Projections'!$B$2:$W$322,18,FALSE)</f>
        <v>132.9</v>
      </c>
      <c t="str" s="33" r="W103">
        <f>VLOOKUP(B103,'Razzball Projections'!$B$2:$W$322,19,FALSE)</f>
        <v>159.9</v>
      </c>
      <c t="str" s="45" r="X103">
        <f>VLOOKUP(B103,'Razzball Projections'!$B$2:$W$322,20,FALSE)</f>
        <v>$1</v>
      </c>
      <c t="str" s="45" r="Y103">
        <f>VLOOKUP(B103,'Razzball Projections'!$B$2:$W$322,21,FALSE)</f>
        <v>$2</v>
      </c>
      <c t="str" s="45" r="Z103">
        <f>VLOOKUP(B103,'Razzball Projections'!$B$2:$W$322,22,FALSE)</f>
        <v>$3</v>
      </c>
      <c s="2" r="AB103"/>
    </row>
    <row customHeight="1" r="104" ht="15.0">
      <c t="str" s="44" r="A104">
        <f>VLOOKUP(B104&amp;"*",'Razzball Rankings'!$B$5:$H$204,7,FALSE)</f>
        <v>105</v>
      </c>
      <c t="str" s="29" r="B104">
        <f>'Razzball Projections'!B105</f>
        <v>Greg Jennings</v>
      </c>
      <c t="str" s="4" r="C104">
        <f>VLOOKUP(B104,'Razzball Projections'!$B$2:$W$322,2,FALSE)</f>
        <v>WR</v>
      </c>
      <c t="str" s="4" r="D104">
        <f>VLOOKUP(B104,'Razzball Projections'!$B$2:$W$322,3,FALSE)</f>
        <v>MIN</v>
      </c>
      <c s="4" r="E104"/>
      <c t="str" s="33" r="F104">
        <f>VLOOKUP(B104,'Fantasy Pros ECR'!$B$6:$H$312,7,FALSE)</f>
        <v>121.4</v>
      </c>
      <c t="str" s="33" r="G104">
        <f>VLOOKUP(B104,'Fantasy Pros ADP'!$B$6:$M$253,12,FALSE)</f>
        <v>163.4</v>
      </c>
      <c t="str" s="4" r="H104">
        <f>VLOOKUP(B104,'Razzball Projections'!$B$2:$W$322,4,FALSE)</f>
        <v>0</v>
      </c>
      <c t="str" s="4" r="I104">
        <f>VLOOKUP(B104,'Razzball Projections'!$B$2:$W$322,5,FALSE)</f>
        <v>0</v>
      </c>
      <c t="str" s="4" r="J104">
        <f>VLOOKUP(B104,'Razzball Projections'!$B$2:$W$322,6,FALSE)</f>
        <v>0</v>
      </c>
      <c t="str" s="4" r="K104">
        <f>VLOOKUP(B104,'Razzball Projections'!$B$2:$W$322,7,FALSE)</f>
        <v>0</v>
      </c>
      <c t="str" s="4" r="L104">
        <f>VLOOKUP(B104,'Razzball Projections'!$B$2:$W$322,8,FALSE)</f>
        <v>0</v>
      </c>
      <c t="str" s="4" r="M104">
        <f>VLOOKUP(B104,'Razzball Projections'!$B$2:$W$322,9,FALSE)</f>
        <v>0</v>
      </c>
      <c t="str" s="4" r="N104">
        <f>VLOOKUP(B104,'Razzball Projections'!$B$2:$W$322,10,FALSE)</f>
        <v>0</v>
      </c>
      <c t="str" s="4" r="O104">
        <f>VLOOKUP(B104,'Razzball Projections'!$B$2:$W$322,11,FALSE)</f>
        <v>0</v>
      </c>
      <c t="str" s="4" r="P104">
        <f>VLOOKUP(B104,'Razzball Projections'!$B$2:$W$322,12,FALSE)</f>
        <v>0</v>
      </c>
      <c t="str" s="4" r="Q104">
        <f>VLOOKUP(B104,'Razzball Projections'!$B$2:$W$322,13,FALSE)</f>
        <v>1</v>
      </c>
      <c t="str" s="4" r="R104">
        <f>VLOOKUP(B104,'Razzball Projections'!$B$2:$W$322,14,FALSE)</f>
        <v>68</v>
      </c>
      <c t="str" s="4" r="S104">
        <f>VLOOKUP(B104,'Razzball Projections'!$B$2:$W$322,15,FALSE)</f>
        <v>817</v>
      </c>
      <c t="str" s="4" r="T104">
        <f>VLOOKUP(B104,'Razzball Projections'!$B$2:$W$322,16,FALSE)</f>
        <v>4</v>
      </c>
      <c t="str" s="33" r="U104">
        <f>VLOOKUP(B104,'Razzball Projections'!$B$2:$W$322,17,FALSE)</f>
        <v>106.5</v>
      </c>
      <c t="str" s="33" r="V104">
        <f>VLOOKUP(B104,'Razzball Projections'!$B$2:$W$322,18,FALSE)</f>
        <v>140.5</v>
      </c>
      <c t="str" s="33" r="W104">
        <f>VLOOKUP(B104,'Razzball Projections'!$B$2:$W$322,19,FALSE)</f>
        <v>174.5</v>
      </c>
      <c t="str" s="45" r="X104">
        <f>VLOOKUP(B104,'Razzball Projections'!$B$2:$W$322,20,FALSE)</f>
        <v>$1</v>
      </c>
      <c t="str" s="45" r="Y104">
        <f>VLOOKUP(B104,'Razzball Projections'!$B$2:$W$322,21,FALSE)</f>
        <v>$1</v>
      </c>
      <c t="str" s="45" r="Z104">
        <f>VLOOKUP(B104,'Razzball Projections'!$B$2:$W$322,22,FALSE)</f>
        <v>$1</v>
      </c>
      <c s="2" r="AB104"/>
    </row>
    <row customHeight="1" r="105" ht="15.0">
      <c t="str" s="44" r="A105">
        <f>VLOOKUP(B105&amp;"*",'Razzball Rankings'!$B$5:$H$204,7,FALSE)</f>
        <v>106</v>
      </c>
      <c t="str" s="29" r="B105">
        <f>'Razzball Projections'!B112</f>
        <v>Hakeem Nicks</v>
      </c>
      <c t="str" s="4" r="C105">
        <f>VLOOKUP(B105,'Razzball Projections'!$B$2:$W$322,2,FALSE)</f>
        <v>WR</v>
      </c>
      <c t="str" s="4" r="D105">
        <f>VLOOKUP(B105,'Razzball Projections'!$B$2:$W$322,3,FALSE)</f>
        <v>IND</v>
      </c>
      <c s="4" r="E105"/>
      <c t="str" s="33" r="F105">
        <f>VLOOKUP(B105,'Fantasy Pros ECR'!$B$6:$H$312,7,FALSE)</f>
        <v>122.4</v>
      </c>
      <c t="str" s="33" r="G105">
        <f>VLOOKUP(B105,'Fantasy Pros ADP'!$B$6:$M$253,12,FALSE)</f>
        <v>132.0</v>
      </c>
      <c t="str" s="4" r="H105">
        <f>VLOOKUP(B105,'Razzball Projections'!$B$2:$W$322,4,FALSE)</f>
        <v>0</v>
      </c>
      <c t="str" s="4" r="I105">
        <f>VLOOKUP(B105,'Razzball Projections'!$B$2:$W$322,5,FALSE)</f>
        <v>0</v>
      </c>
      <c t="str" s="4" r="J105">
        <f>VLOOKUP(B105,'Razzball Projections'!$B$2:$W$322,6,FALSE)</f>
        <v>0</v>
      </c>
      <c t="str" s="4" r="K105">
        <f>VLOOKUP(B105,'Razzball Projections'!$B$2:$W$322,7,FALSE)</f>
        <v>0</v>
      </c>
      <c t="str" s="4" r="L105">
        <f>VLOOKUP(B105,'Razzball Projections'!$B$2:$W$322,8,FALSE)</f>
        <v>0</v>
      </c>
      <c t="str" s="4" r="M105">
        <f>VLOOKUP(B105,'Razzball Projections'!$B$2:$W$322,9,FALSE)</f>
        <v>0</v>
      </c>
      <c t="str" s="4" r="N105">
        <f>VLOOKUP(B105,'Razzball Projections'!$B$2:$W$322,10,FALSE)</f>
        <v>0</v>
      </c>
      <c t="str" s="4" r="O105">
        <f>VLOOKUP(B105,'Razzball Projections'!$B$2:$W$322,11,FALSE)</f>
        <v>0</v>
      </c>
      <c t="str" s="4" r="P105">
        <f>VLOOKUP(B105,'Razzball Projections'!$B$2:$W$322,12,FALSE)</f>
        <v>0</v>
      </c>
      <c t="str" s="4" r="Q105">
        <f>VLOOKUP(B105,'Razzball Projections'!$B$2:$W$322,13,FALSE)</f>
        <v>0</v>
      </c>
      <c t="str" s="4" r="R105">
        <f>VLOOKUP(B105,'Razzball Projections'!$B$2:$W$322,14,FALSE)</f>
        <v>61</v>
      </c>
      <c t="str" s="4" r="S105">
        <f>VLOOKUP(B105,'Razzball Projections'!$B$2:$W$322,15,FALSE)</f>
        <v>822</v>
      </c>
      <c t="str" s="4" r="T105">
        <f>VLOOKUP(B105,'Razzball Projections'!$B$2:$W$322,16,FALSE)</f>
        <v>4</v>
      </c>
      <c t="str" s="33" r="U105">
        <f>VLOOKUP(B105,'Razzball Projections'!$B$2:$W$322,17,FALSE)</f>
        <v>106.2</v>
      </c>
      <c t="str" s="33" r="V105">
        <f>VLOOKUP(B105,'Razzball Projections'!$B$2:$W$322,18,FALSE)</f>
        <v>136.7</v>
      </c>
      <c t="str" s="33" r="W105">
        <f>VLOOKUP(B105,'Razzball Projections'!$B$2:$W$322,19,FALSE)</f>
        <v>167.2</v>
      </c>
      <c t="str" s="45" r="X105">
        <f>VLOOKUP(B105,'Razzball Projections'!$B$2:$W$322,20,FALSE)</f>
        <v>$3</v>
      </c>
      <c t="str" s="45" r="Y105">
        <f>VLOOKUP(B105,'Razzball Projections'!$B$2:$W$322,21,FALSE)</f>
        <v>$1</v>
      </c>
      <c t="str" s="45" r="Z105">
        <f>VLOOKUP(B105,'Razzball Projections'!$B$2:$W$322,22,FALSE)</f>
        <v>$1</v>
      </c>
      <c s="2" r="AB105"/>
    </row>
    <row customHeight="1" r="106" ht="15.0">
      <c t="str" s="44" r="A106">
        <f>VLOOKUP(B106&amp;"*",'Razzball Rankings'!$B$5:$H$204,7,FALSE)</f>
        <v>107</v>
      </c>
      <c t="str" s="29" r="B106">
        <f>'Razzball Projections'!B114</f>
        <v>James Jones</v>
      </c>
      <c t="str" s="4" r="C106">
        <f>VLOOKUP(B106,'Razzball Projections'!$B$2:$W$322,2,FALSE)</f>
        <v>WR</v>
      </c>
      <c t="str" s="4" r="D106">
        <f>VLOOKUP(B106,'Razzball Projections'!$B$2:$W$322,3,FALSE)</f>
        <v>OAK</v>
      </c>
      <c s="4" r="E106"/>
      <c t="str" s="33" r="F106">
        <f>VLOOKUP(B106,'Fantasy Pros ECR'!$B$6:$H$312,7,FALSE)</f>
        <v>139.6</v>
      </c>
      <c t="str" s="33" r="G106">
        <f>VLOOKUP(B106,'Fantasy Pros ADP'!$B$6:$M$253,12,FALSE)</f>
        <v>174.0</v>
      </c>
      <c t="str" s="4" r="H106">
        <f>VLOOKUP(B106,'Razzball Projections'!$B$2:$W$322,4,FALSE)</f>
        <v>0</v>
      </c>
      <c t="str" s="4" r="I106">
        <f>VLOOKUP(B106,'Razzball Projections'!$B$2:$W$322,5,FALSE)</f>
        <v>0</v>
      </c>
      <c t="str" s="4" r="J106">
        <f>VLOOKUP(B106,'Razzball Projections'!$B$2:$W$322,6,FALSE)</f>
        <v>0</v>
      </c>
      <c t="str" s="4" r="K106">
        <f>VLOOKUP(B106,'Razzball Projections'!$B$2:$W$322,7,FALSE)</f>
        <v>0</v>
      </c>
      <c t="str" s="4" r="L106">
        <f>VLOOKUP(B106,'Razzball Projections'!$B$2:$W$322,8,FALSE)</f>
        <v>0</v>
      </c>
      <c t="str" s="4" r="M106">
        <f>VLOOKUP(B106,'Razzball Projections'!$B$2:$W$322,9,FALSE)</f>
        <v>0</v>
      </c>
      <c t="str" s="4" r="N106">
        <f>VLOOKUP(B106,'Razzball Projections'!$B$2:$W$322,10,FALSE)</f>
        <v>0</v>
      </c>
      <c t="str" s="4" r="O106">
        <f>VLOOKUP(B106,'Razzball Projections'!$B$2:$W$322,11,FALSE)</f>
        <v>0</v>
      </c>
      <c t="str" s="4" r="P106">
        <f>VLOOKUP(B106,'Razzball Projections'!$B$2:$W$322,12,FALSE)</f>
        <v>0</v>
      </c>
      <c t="str" s="4" r="Q106">
        <f>VLOOKUP(B106,'Razzball Projections'!$B$2:$W$322,13,FALSE)</f>
        <v>0</v>
      </c>
      <c t="str" s="4" r="R106">
        <f>VLOOKUP(B106,'Razzball Projections'!$B$2:$W$322,14,FALSE)</f>
        <v>59</v>
      </c>
      <c t="str" s="4" r="S106">
        <f>VLOOKUP(B106,'Razzball Projections'!$B$2:$W$322,15,FALSE)</f>
        <v>784</v>
      </c>
      <c t="str" s="4" r="T106">
        <f>VLOOKUP(B106,'Razzball Projections'!$B$2:$W$322,16,FALSE)</f>
        <v>5</v>
      </c>
      <c t="str" s="33" r="U106">
        <f>VLOOKUP(B106,'Razzball Projections'!$B$2:$W$322,17,FALSE)</f>
        <v>106.0</v>
      </c>
      <c t="str" s="33" r="V106">
        <f>VLOOKUP(B106,'Razzball Projections'!$B$2:$W$322,18,FALSE)</f>
        <v>135.5</v>
      </c>
      <c t="str" s="33" r="W106">
        <f>VLOOKUP(B106,'Razzball Projections'!$B$2:$W$322,19,FALSE)</f>
        <v>165.0</v>
      </c>
      <c t="str" s="45" r="X106">
        <f>VLOOKUP(B106,'Razzball Projections'!$B$2:$W$322,20,FALSE)</f>
        <v>$2</v>
      </c>
      <c t="str" s="45" r="Y106">
        <f>VLOOKUP(B106,'Razzball Projections'!$B$2:$W$322,21,FALSE)</f>
        <v>$1</v>
      </c>
      <c t="str" s="45" r="Z106">
        <f>VLOOKUP(B106,'Razzball Projections'!$B$2:$W$322,22,FALSE)</f>
        <v>$1</v>
      </c>
      <c s="2" r="AB106"/>
    </row>
    <row customHeight="1" r="107" ht="15.0">
      <c t="str" s="44" r="A107">
        <f>VLOOKUP(B107&amp;"*",'Razzball Rankings'!$B$5:$H$204,7,FALSE)</f>
        <v>108</v>
      </c>
      <c t="str" s="29" r="B107">
        <f>'Razzball Projections'!B115</f>
        <v>Kenny Britt</v>
      </c>
      <c t="str" s="4" r="C107">
        <f>VLOOKUP(B107,'Razzball Projections'!$B$2:$W$322,2,FALSE)</f>
        <v>WR</v>
      </c>
      <c t="str" s="4" r="D107">
        <f>VLOOKUP(B107,'Razzball Projections'!$B$2:$W$322,3,FALSE)</f>
        <v>STL</v>
      </c>
      <c s="4" r="E107"/>
      <c t="str" s="33" r="F107">
        <f>VLOOKUP(B107,'Fantasy Pros ECR'!$B$6:$H$312,7,FALSE)</f>
        <v>142.6</v>
      </c>
      <c t="str" s="33" r="G107">
        <f>VLOOKUP(B107,'Fantasy Pros ADP'!$B$6:$M$253,12,FALSE)</f>
        <v>170.3</v>
      </c>
      <c t="str" s="4" r="H107">
        <f>VLOOKUP(B107,'Razzball Projections'!$B$2:$W$322,4,FALSE)</f>
        <v>0</v>
      </c>
      <c t="str" s="4" r="I107">
        <f>VLOOKUP(B107,'Razzball Projections'!$B$2:$W$322,5,FALSE)</f>
        <v>0</v>
      </c>
      <c t="str" s="4" r="J107">
        <f>VLOOKUP(B107,'Razzball Projections'!$B$2:$W$322,6,FALSE)</f>
        <v>0</v>
      </c>
      <c t="str" s="4" r="K107">
        <f>VLOOKUP(B107,'Razzball Projections'!$B$2:$W$322,7,FALSE)</f>
        <v>0</v>
      </c>
      <c t="str" s="4" r="L107">
        <f>VLOOKUP(B107,'Razzball Projections'!$B$2:$W$322,8,FALSE)</f>
        <v>0</v>
      </c>
      <c t="str" s="4" r="M107">
        <f>VLOOKUP(B107,'Razzball Projections'!$B$2:$W$322,9,FALSE)</f>
        <v>0</v>
      </c>
      <c t="str" s="4" r="N107">
        <f>VLOOKUP(B107,'Razzball Projections'!$B$2:$W$322,10,FALSE)</f>
        <v>0</v>
      </c>
      <c t="str" s="4" r="O107">
        <f>VLOOKUP(B107,'Razzball Projections'!$B$2:$W$322,11,FALSE)</f>
        <v>0</v>
      </c>
      <c t="str" s="4" r="P107">
        <f>VLOOKUP(B107,'Razzball Projections'!$B$2:$W$322,12,FALSE)</f>
        <v>0</v>
      </c>
      <c t="str" s="4" r="Q107">
        <f>VLOOKUP(B107,'Razzball Projections'!$B$2:$W$322,13,FALSE)</f>
        <v>1</v>
      </c>
      <c t="str" s="4" r="R107">
        <f>VLOOKUP(B107,'Razzball Projections'!$B$2:$W$322,14,FALSE)</f>
        <v>58</v>
      </c>
      <c t="str" s="4" r="S107">
        <f>VLOOKUP(B107,'Razzball Projections'!$B$2:$W$322,15,FALSE)</f>
        <v>761</v>
      </c>
      <c t="str" s="4" r="T107">
        <f>VLOOKUP(B107,'Razzball Projections'!$B$2:$W$322,16,FALSE)</f>
        <v>5</v>
      </c>
      <c t="str" s="33" r="U107">
        <f>VLOOKUP(B107,'Razzball Projections'!$B$2:$W$322,17,FALSE)</f>
        <v>105.1</v>
      </c>
      <c t="str" s="33" r="V107">
        <f>VLOOKUP(B107,'Razzball Projections'!$B$2:$W$322,18,FALSE)</f>
        <v>134.1</v>
      </c>
      <c t="str" s="33" r="W107">
        <f>VLOOKUP(B107,'Razzball Projections'!$B$2:$W$322,19,FALSE)</f>
        <v>163.1</v>
      </c>
      <c t="str" s="45" r="X107">
        <f>VLOOKUP(B107,'Razzball Projections'!$B$2:$W$322,20,FALSE)</f>
        <v>$0</v>
      </c>
      <c t="str" s="45" r="Y107">
        <f>VLOOKUP(B107,'Razzball Projections'!$B$2:$W$322,21,FALSE)</f>
        <v>$0</v>
      </c>
      <c t="str" s="45" r="Z107">
        <f>VLOOKUP(B107,'Razzball Projections'!$B$2:$W$322,22,FALSE)</f>
        <v>$0</v>
      </c>
      <c s="2" r="AB107"/>
    </row>
    <row customHeight="1" r="108" ht="15.0">
      <c t="str" s="44" r="A108">
        <f>VLOOKUP(B108&amp;"*",'Razzball Rankings'!$B$5:$H$204,7,FALSE)</f>
        <v>109</v>
      </c>
      <c t="str" s="29" r="B108">
        <f>'Razzball Projections'!B29</f>
        <v>Colin Kaepernick</v>
      </c>
      <c t="str" s="4" r="C108">
        <f>VLOOKUP(B108,'Razzball Projections'!$B$2:$W$322,2,FALSE)</f>
        <v>QB</v>
      </c>
      <c t="str" s="4" r="D108">
        <f>VLOOKUP(B108,'Razzball Projections'!$B$2:$W$322,3,FALSE)</f>
        <v>SF</v>
      </c>
      <c s="4" r="E108"/>
      <c t="str" s="33" r="F108">
        <f>VLOOKUP(B108,'Fantasy Pros ECR'!$B$6:$H$312,7,FALSE)</f>
        <v>83.0</v>
      </c>
      <c t="str" s="33" r="G108">
        <f>VLOOKUP(B108,'Fantasy Pros ADP'!$B$6:$M$253,12,FALSE)</f>
        <v>75.2</v>
      </c>
      <c t="str" s="4" r="H108">
        <f>VLOOKUP(B108,'Razzball Projections'!$B$2:$W$322,4,FALSE)</f>
        <v>432</v>
      </c>
      <c t="str" s="4" r="I108">
        <f>VLOOKUP(B108,'Razzball Projections'!$B$2:$W$322,5,FALSE)</f>
        <v>248</v>
      </c>
      <c t="str" s="4" r="J108">
        <f>VLOOKUP(B108,'Razzball Projections'!$B$2:$W$322,6,FALSE)</f>
        <v>57.4</v>
      </c>
      <c t="str" s="4" r="K108">
        <f>VLOOKUP(B108,'Razzball Projections'!$B$2:$W$322,7,FALSE)</f>
        <v>3345</v>
      </c>
      <c t="str" s="4" r="L108">
        <f>VLOOKUP(B108,'Razzball Projections'!$B$2:$W$322,8,FALSE)</f>
        <v>22</v>
      </c>
      <c t="str" s="4" r="M108">
        <f>VLOOKUP(B108,'Razzball Projections'!$B$2:$W$322,9,FALSE)</f>
        <v>12</v>
      </c>
      <c t="str" s="4" r="N108">
        <f>VLOOKUP(B108,'Razzball Projections'!$B$2:$W$322,10,FALSE)</f>
        <v>98</v>
      </c>
      <c t="str" s="4" r="O108">
        <f>VLOOKUP(B108,'Razzball Projections'!$B$2:$W$322,11,FALSE)</f>
        <v>473</v>
      </c>
      <c t="str" s="4" r="P108">
        <f>VLOOKUP(B108,'Razzball Projections'!$B$2:$W$322,12,FALSE)</f>
        <v>4</v>
      </c>
      <c t="str" s="4" r="Q108">
        <f>VLOOKUP(B108,'Razzball Projections'!$B$2:$W$322,13,FALSE)</f>
        <v>2</v>
      </c>
      <c t="str" s="4" r="R108">
        <f>VLOOKUP(B108,'Razzball Projections'!$B$2:$W$322,14,FALSE)</f>
        <v>0</v>
      </c>
      <c t="str" s="4" r="S108">
        <f>VLOOKUP(B108,'Razzball Projections'!$B$2:$W$322,15,FALSE)</f>
        <v>0</v>
      </c>
      <c t="str" s="4" r="T108">
        <f>VLOOKUP(B108,'Razzball Projections'!$B$2:$W$322,16,FALSE)</f>
        <v>0</v>
      </c>
      <c t="str" s="33" r="U108">
        <f>VLOOKUP(B108,'Razzball Projections'!$B$2:$W$322,17,FALSE)</f>
        <v>265.1</v>
      </c>
      <c t="str" s="33" r="V108">
        <f>VLOOKUP(B108,'Razzball Projections'!$B$2:$W$322,18,FALSE)</f>
        <v>265.1</v>
      </c>
      <c t="str" s="33" r="W108">
        <f>VLOOKUP(B108,'Razzball Projections'!$B$2:$W$322,19,FALSE)</f>
        <v>265.1</v>
      </c>
      <c t="str" s="45" r="X108">
        <f>VLOOKUP(B108,'Razzball Projections'!$B$2:$W$322,20,FALSE)</f>
        <v>$15</v>
      </c>
      <c t="str" s="45" r="Y108">
        <f>VLOOKUP(B108,'Razzball Projections'!$B$2:$W$322,21,FALSE)</f>
        <v>$13</v>
      </c>
      <c t="str" s="45" r="Z108">
        <f>VLOOKUP(B108,'Razzball Projections'!$B$2:$W$322,22,FALSE)</f>
        <v>$11</v>
      </c>
      <c s="2" r="AB108"/>
    </row>
    <row customHeight="1" r="109" ht="15.0">
      <c t="str" s="44" r="A109">
        <f>VLOOKUP(B109&amp;"*",'Razzball Rankings'!$B$5:$H$204,7,FALSE)</f>
        <v>110</v>
      </c>
      <c t="str" s="29" r="B109">
        <f>'Razzball Projections'!B178</f>
        <v>Carlos Hyde</v>
      </c>
      <c t="str" s="4" r="C109">
        <f>VLOOKUP(B109,'Razzball Projections'!$B$2:$W$322,2,FALSE)</f>
        <v>RB</v>
      </c>
      <c t="str" s="4" r="D109">
        <f>VLOOKUP(B109,'Razzball Projections'!$B$2:$W$322,3,FALSE)</f>
        <v>SF</v>
      </c>
      <c s="4" r="E109"/>
      <c t="str" s="33" r="F109">
        <f>VLOOKUP(B109,'Fantasy Pros ECR'!$B$6:$H$312,7,FALSE)</f>
        <v>123.6</v>
      </c>
      <c t="str" s="33" r="G109">
        <f>VLOOKUP(B109,'Fantasy Pros ADP'!$B$6:$M$253,12,FALSE)</f>
        <v>130.4</v>
      </c>
      <c t="str" s="4" r="H109">
        <f>VLOOKUP(B109,'Razzball Projections'!$B$2:$W$322,4,FALSE)</f>
        <v>0</v>
      </c>
      <c t="str" s="4" r="I109">
        <f>VLOOKUP(B109,'Razzball Projections'!$B$2:$W$322,5,FALSE)</f>
        <v>0</v>
      </c>
      <c t="str" s="4" r="J109">
        <f>VLOOKUP(B109,'Razzball Projections'!$B$2:$W$322,6,FALSE)</f>
        <v>0</v>
      </c>
      <c t="str" s="4" r="K109">
        <f>VLOOKUP(B109,'Razzball Projections'!$B$2:$W$322,7,FALSE)</f>
        <v>0</v>
      </c>
      <c t="str" s="4" r="L109">
        <f>VLOOKUP(B109,'Razzball Projections'!$B$2:$W$322,8,FALSE)</f>
        <v>0</v>
      </c>
      <c t="str" s="4" r="M109">
        <f>VLOOKUP(B109,'Razzball Projections'!$B$2:$W$322,9,FALSE)</f>
        <v>0</v>
      </c>
      <c t="str" s="4" r="N109">
        <f>VLOOKUP(B109,'Razzball Projections'!$B$2:$W$322,10,FALSE)</f>
        <v>156</v>
      </c>
      <c t="str" s="4" r="O109">
        <f>VLOOKUP(B109,'Razzball Projections'!$B$2:$W$322,11,FALSE)</f>
        <v>598</v>
      </c>
      <c t="str" s="4" r="P109">
        <f>VLOOKUP(B109,'Razzball Projections'!$B$2:$W$322,12,FALSE)</f>
        <v>6</v>
      </c>
      <c t="str" s="4" r="Q109">
        <f>VLOOKUP(B109,'Razzball Projections'!$B$2:$W$322,13,FALSE)</f>
        <v>1</v>
      </c>
      <c t="str" s="4" r="R109">
        <f>VLOOKUP(B109,'Razzball Projections'!$B$2:$W$322,14,FALSE)</f>
        <v>9</v>
      </c>
      <c t="str" s="4" r="S109">
        <f>VLOOKUP(B109,'Razzball Projections'!$B$2:$W$322,15,FALSE)</f>
        <v>76</v>
      </c>
      <c t="str" s="4" r="T109">
        <f>VLOOKUP(B109,'Razzball Projections'!$B$2:$W$322,16,FALSE)</f>
        <v>0</v>
      </c>
      <c t="str" s="33" r="U109">
        <f>VLOOKUP(B109,'Razzball Projections'!$B$2:$W$322,17,FALSE)</f>
        <v>104.2</v>
      </c>
      <c t="str" s="33" r="V109">
        <f>VLOOKUP(B109,'Razzball Projections'!$B$2:$W$322,18,FALSE)</f>
        <v>108.7</v>
      </c>
      <c t="str" s="33" r="W109">
        <f>VLOOKUP(B109,'Razzball Projections'!$B$2:$W$322,19,FALSE)</f>
        <v>113.2</v>
      </c>
      <c t="str" s="45" r="X109">
        <f>VLOOKUP(B109,'Razzball Projections'!$B$2:$W$322,20,FALSE)</f>
        <v>$3</v>
      </c>
      <c t="str" s="45" r="Y109">
        <f>VLOOKUP(B109,'Razzball Projections'!$B$2:$W$322,21,FALSE)</f>
        <v>$3</v>
      </c>
      <c t="str" s="45" r="Z109">
        <f>VLOOKUP(B109,'Razzball Projections'!$B$2:$W$322,22,FALSE)</f>
        <v>$3</v>
      </c>
      <c s="2" r="AB109"/>
    </row>
    <row customHeight="1" r="110" ht="15.0">
      <c t="str" s="44" r="A110">
        <f>VLOOKUP(B110&amp;"*",'Razzball Rankings'!$B$5:$H$204,7,FALSE)</f>
        <v>111</v>
      </c>
      <c t="str" s="29" r="B110">
        <f>'Razzball Projections'!B113</f>
        <v>Cecil Shorts</v>
      </c>
      <c t="str" s="4" r="C110">
        <f>VLOOKUP(B110,'Razzball Projections'!$B$2:$W$322,2,FALSE)</f>
        <v>WR</v>
      </c>
      <c t="str" s="4" r="D110">
        <f>VLOOKUP(B110,'Razzball Projections'!$B$2:$W$322,3,FALSE)</f>
        <v>JAC</v>
      </c>
      <c s="4" r="E110"/>
      <c t="str" s="33" r="F110">
        <f>VLOOKUP(B110,'Fantasy Pros ECR'!$B$6:$H$312,7,FALSE)</f>
        <v>104.4</v>
      </c>
      <c t="str" s="33" r="G110">
        <f>VLOOKUP(B110,'Fantasy Pros ADP'!$B$6:$M$253,12,FALSE)</f>
        <v>129.6</v>
      </c>
      <c t="str" s="4" r="H110">
        <f>VLOOKUP(B110,'Razzball Projections'!$B$2:$W$322,4,FALSE)</f>
        <v>0</v>
      </c>
      <c t="str" s="4" r="I110">
        <f>VLOOKUP(B110,'Razzball Projections'!$B$2:$W$322,5,FALSE)</f>
        <v>0</v>
      </c>
      <c t="str" s="4" r="J110">
        <f>VLOOKUP(B110,'Razzball Projections'!$B$2:$W$322,6,FALSE)</f>
        <v>0</v>
      </c>
      <c t="str" s="4" r="K110">
        <f>VLOOKUP(B110,'Razzball Projections'!$B$2:$W$322,7,FALSE)</f>
        <v>0</v>
      </c>
      <c t="str" s="4" r="L110">
        <f>VLOOKUP(B110,'Razzball Projections'!$B$2:$W$322,8,FALSE)</f>
        <v>0</v>
      </c>
      <c t="str" s="4" r="M110">
        <f>VLOOKUP(B110,'Razzball Projections'!$B$2:$W$322,9,FALSE)</f>
        <v>0</v>
      </c>
      <c t="str" s="4" r="N110">
        <f>VLOOKUP(B110,'Razzball Projections'!$B$2:$W$322,10,FALSE)</f>
        <v>0</v>
      </c>
      <c t="str" s="4" r="O110">
        <f>VLOOKUP(B110,'Razzball Projections'!$B$2:$W$322,11,FALSE)</f>
        <v>0</v>
      </c>
      <c t="str" s="4" r="P110">
        <f>VLOOKUP(B110,'Razzball Projections'!$B$2:$W$322,12,FALSE)</f>
        <v>0</v>
      </c>
      <c t="str" s="4" r="Q110">
        <f>VLOOKUP(B110,'Razzball Projections'!$B$2:$W$322,13,FALSE)</f>
        <v>0</v>
      </c>
      <c t="str" s="4" r="R110">
        <f>VLOOKUP(B110,'Razzball Projections'!$B$2:$W$322,14,FALSE)</f>
        <v>63</v>
      </c>
      <c t="str" s="4" r="S110">
        <f>VLOOKUP(B110,'Razzball Projections'!$B$2:$W$322,15,FALSE)</f>
        <v>847</v>
      </c>
      <c t="str" s="4" r="T110">
        <f>VLOOKUP(B110,'Razzball Projections'!$B$2:$W$322,16,FALSE)</f>
        <v>3</v>
      </c>
      <c t="str" s="33" r="U110">
        <f>VLOOKUP(B110,'Razzball Projections'!$B$2:$W$322,17,FALSE)</f>
        <v>102.7</v>
      </c>
      <c t="str" s="33" r="V110">
        <f>VLOOKUP(B110,'Razzball Projections'!$B$2:$W$322,18,FALSE)</f>
        <v>134.2</v>
      </c>
      <c t="str" s="33" r="W110">
        <f>VLOOKUP(B110,'Razzball Projections'!$B$2:$W$322,19,FALSE)</f>
        <v>165.7</v>
      </c>
      <c t="str" s="45" r="X110">
        <f>VLOOKUP(B110,'Razzball Projections'!$B$2:$W$322,20,FALSE)</f>
        <v>$5</v>
      </c>
      <c t="str" s="45" r="Y110">
        <f>VLOOKUP(B110,'Razzball Projections'!$B$2:$W$322,21,FALSE)</f>
        <v>$6</v>
      </c>
      <c t="str" s="45" r="Z110">
        <f>VLOOKUP(B110,'Razzball Projections'!$B$2:$W$322,22,FALSE)</f>
        <v>$6</v>
      </c>
      <c s="2" r="AB110"/>
    </row>
    <row customHeight="1" r="111" ht="15.0">
      <c t="str" s="44" r="A111">
        <f>VLOOKUP(B111&amp;"*",'Razzball Rankings'!$B$5:$H$204,7,FALSE)</f>
        <v>112</v>
      </c>
      <c t="str" s="29" r="B111">
        <f>'Razzball Projections'!B154</f>
        <v>Darren McFadden</v>
      </c>
      <c t="str" s="4" r="C111">
        <f>VLOOKUP(B111,'Razzball Projections'!$B$2:$W$322,2,FALSE)</f>
        <v>RB</v>
      </c>
      <c t="str" s="4" r="D111">
        <f>VLOOKUP(B111,'Razzball Projections'!$B$2:$W$322,3,FALSE)</f>
        <v>OAK</v>
      </c>
      <c s="4" r="E111"/>
      <c t="str" s="33" r="F111">
        <f>VLOOKUP(B111,'Fantasy Pros ECR'!$B$6:$H$312,7,FALSE)</f>
        <v>116.8</v>
      </c>
      <c t="str" s="33" r="G111">
        <f>VLOOKUP(B111,'Fantasy Pros ADP'!$B$6:$M$253,12,FALSE)</f>
        <v>127.0</v>
      </c>
      <c t="str" s="4" r="H111">
        <f>VLOOKUP(B111,'Razzball Projections'!$B$2:$W$322,4,FALSE)</f>
        <v>0</v>
      </c>
      <c t="str" s="4" r="I111">
        <f>VLOOKUP(B111,'Razzball Projections'!$B$2:$W$322,5,FALSE)</f>
        <v>0</v>
      </c>
      <c t="str" s="4" r="J111">
        <f>VLOOKUP(B111,'Razzball Projections'!$B$2:$W$322,6,FALSE)</f>
        <v>0</v>
      </c>
      <c t="str" s="4" r="K111">
        <f>VLOOKUP(B111,'Razzball Projections'!$B$2:$W$322,7,FALSE)</f>
        <v>0</v>
      </c>
      <c t="str" s="4" r="L111">
        <f>VLOOKUP(B111,'Razzball Projections'!$B$2:$W$322,8,FALSE)</f>
        <v>0</v>
      </c>
      <c t="str" s="4" r="M111">
        <f>VLOOKUP(B111,'Razzball Projections'!$B$2:$W$322,9,FALSE)</f>
        <v>0</v>
      </c>
      <c t="str" s="4" r="N111">
        <f>VLOOKUP(B111,'Razzball Projections'!$B$2:$W$322,10,FALSE)</f>
        <v>132</v>
      </c>
      <c t="str" s="4" r="O111">
        <f>VLOOKUP(B111,'Razzball Projections'!$B$2:$W$322,11,FALSE)</f>
        <v>623</v>
      </c>
      <c t="str" s="4" r="P111">
        <f>VLOOKUP(B111,'Razzball Projections'!$B$2:$W$322,12,FALSE)</f>
        <v>4</v>
      </c>
      <c t="str" s="4" r="Q111">
        <f>VLOOKUP(B111,'Razzball Projections'!$B$2:$W$322,13,FALSE)</f>
        <v>1</v>
      </c>
      <c t="str" s="4" r="R111">
        <f>VLOOKUP(B111,'Razzball Projections'!$B$2:$W$322,14,FALSE)</f>
        <v>27</v>
      </c>
      <c t="str" s="4" r="S111">
        <f>VLOOKUP(B111,'Razzball Projections'!$B$2:$W$322,15,FALSE)</f>
        <v>166</v>
      </c>
      <c t="str" s="4" r="T111">
        <f>VLOOKUP(B111,'Razzball Projections'!$B$2:$W$322,16,FALSE)</f>
        <v>1</v>
      </c>
      <c t="str" s="33" r="U111">
        <f>VLOOKUP(B111,'Razzball Projections'!$B$2:$W$322,17,FALSE)</f>
        <v>103.9</v>
      </c>
      <c t="str" s="33" r="V111">
        <f>VLOOKUP(B111,'Razzball Projections'!$B$2:$W$322,18,FALSE)</f>
        <v>117.4</v>
      </c>
      <c t="str" s="33" r="W111">
        <f>VLOOKUP(B111,'Razzball Projections'!$B$2:$W$322,19,FALSE)</f>
        <v>130.9</v>
      </c>
      <c t="str" s="45" r="X111">
        <f>VLOOKUP(B111,'Razzball Projections'!$B$2:$W$322,20,FALSE)</f>
        <v>$4</v>
      </c>
      <c t="str" s="45" r="Y111">
        <f>VLOOKUP(B111,'Razzball Projections'!$B$2:$W$322,21,FALSE)</f>
        <v>$3</v>
      </c>
      <c t="str" s="45" r="Z111">
        <f>VLOOKUP(B111,'Razzball Projections'!$B$2:$W$322,22,FALSE)</f>
        <v>$2</v>
      </c>
      <c s="2" r="AB111"/>
    </row>
    <row customHeight="1" r="112" ht="15.0">
      <c t="str" s="44" r="A112">
        <f>VLOOKUP(B112&amp;"*",'Razzball Rankings'!$B$5:$H$204,7,FALSE)</f>
        <v>113</v>
      </c>
      <c t="str" s="29" r="B112">
        <f>'Razzball Projections'!B123</f>
        <v>Jarrett Boykin</v>
      </c>
      <c t="str" s="4" r="C112">
        <f>VLOOKUP(B112,'Razzball Projections'!$B$2:$W$322,2,FALSE)</f>
        <v>WR</v>
      </c>
      <c t="str" s="4" r="D112">
        <f>VLOOKUP(B112,'Razzball Projections'!$B$2:$W$322,3,FALSE)</f>
        <v>GB</v>
      </c>
      <c s="4" r="E112"/>
      <c t="str" s="33" r="F112">
        <f>VLOOKUP(B112,'Fantasy Pros ECR'!$B$6:$H$312,7,FALSE)</f>
        <v>134.5</v>
      </c>
      <c t="str" s="33" r="G112">
        <f>VLOOKUP(B112,'Fantasy Pros ADP'!$B$6:$M$253,12,FALSE)</f>
        <v>164.0</v>
      </c>
      <c t="str" s="4" r="H112">
        <f>VLOOKUP(B112,'Razzball Projections'!$B$2:$W$322,4,FALSE)</f>
        <v>0</v>
      </c>
      <c t="str" s="4" r="I112">
        <f>VLOOKUP(B112,'Razzball Projections'!$B$2:$W$322,5,FALSE)</f>
        <v>0</v>
      </c>
      <c t="str" s="4" r="J112">
        <f>VLOOKUP(B112,'Razzball Projections'!$B$2:$W$322,6,FALSE)</f>
        <v>0</v>
      </c>
      <c t="str" s="4" r="K112">
        <f>VLOOKUP(B112,'Razzball Projections'!$B$2:$W$322,7,FALSE)</f>
        <v>0</v>
      </c>
      <c t="str" s="4" r="L112">
        <f>VLOOKUP(B112,'Razzball Projections'!$B$2:$W$322,8,FALSE)</f>
        <v>0</v>
      </c>
      <c t="str" s="4" r="M112">
        <f>VLOOKUP(B112,'Razzball Projections'!$B$2:$W$322,9,FALSE)</f>
        <v>0</v>
      </c>
      <c t="str" s="4" r="N112">
        <f>VLOOKUP(B112,'Razzball Projections'!$B$2:$W$322,10,FALSE)</f>
        <v>0</v>
      </c>
      <c t="str" s="4" r="O112">
        <f>VLOOKUP(B112,'Razzball Projections'!$B$2:$W$322,11,FALSE)</f>
        <v>0</v>
      </c>
      <c t="str" s="4" r="P112">
        <f>VLOOKUP(B112,'Razzball Projections'!$B$2:$W$322,12,FALSE)</f>
        <v>0</v>
      </c>
      <c t="str" s="4" r="Q112">
        <f>VLOOKUP(B112,'Razzball Projections'!$B$2:$W$322,13,FALSE)</f>
        <v>1</v>
      </c>
      <c t="str" s="4" r="R112">
        <f>VLOOKUP(B112,'Razzball Projections'!$B$2:$W$322,14,FALSE)</f>
        <v>55</v>
      </c>
      <c t="str" s="4" r="S112">
        <f>VLOOKUP(B112,'Razzball Projections'!$B$2:$W$322,15,FALSE)</f>
        <v>724</v>
      </c>
      <c t="str" s="4" r="T112">
        <f>VLOOKUP(B112,'Razzball Projections'!$B$2:$W$322,16,FALSE)</f>
        <v>5</v>
      </c>
      <c t="str" s="33" r="U112">
        <f>VLOOKUP(B112,'Razzball Projections'!$B$2:$W$322,17,FALSE)</f>
        <v>101.4</v>
      </c>
      <c t="str" s="33" r="V112">
        <f>VLOOKUP(B112,'Razzball Projections'!$B$2:$W$322,18,FALSE)</f>
        <v>128.9</v>
      </c>
      <c t="str" s="33" r="W112">
        <f>VLOOKUP(B112,'Razzball Projections'!$B$2:$W$322,19,FALSE)</f>
        <v>156.4</v>
      </c>
      <c t="str" s="45" r="X112">
        <f>VLOOKUP(B112,'Razzball Projections'!$B$2:$W$322,20,FALSE)</f>
        <v>$3</v>
      </c>
      <c t="str" s="45" r="Y112">
        <f>VLOOKUP(B112,'Razzball Projections'!$B$2:$W$322,21,FALSE)</f>
        <v>$3</v>
      </c>
      <c t="str" s="45" r="Z112">
        <f>VLOOKUP(B112,'Razzball Projections'!$B$2:$W$322,22,FALSE)</f>
        <v>$3</v>
      </c>
      <c s="2" r="AB112"/>
    </row>
    <row customHeight="1" r="113" ht="15.0">
      <c t="str" s="44" r="A113">
        <f>VLOOKUP(B113&amp;"*",'Razzball Rankings'!$B$5:$H$204,7,FALSE)</f>
        <v>114</v>
      </c>
      <c t="str" s="29" r="B113">
        <f>'Razzball Projections'!B124</f>
        <v>Steve Smith</v>
      </c>
      <c t="str" s="4" r="C113">
        <f>VLOOKUP(B113,'Razzball Projections'!$B$2:$W$322,2,FALSE)</f>
        <v>WR</v>
      </c>
      <c t="str" s="4" r="D113">
        <f>VLOOKUP(B113,'Razzball Projections'!$B$2:$W$322,3,FALSE)</f>
        <v>BAL</v>
      </c>
      <c s="4" r="E113"/>
      <c t="str" s="33" r="F113">
        <f>VLOOKUP(B113,'Fantasy Pros ECR'!$B$6:$H$312,7,FALSE)</f>
        <v>146.9</v>
      </c>
      <c t="str" s="33" r="G113">
        <f>VLOOKUP(B113,'Fantasy Pros ADP'!$B$6:$M$253,12,FALSE)</f>
        <v>145.5</v>
      </c>
      <c t="str" s="4" r="H113">
        <f>VLOOKUP(B113,'Razzball Projections'!$B$2:$W$322,4,FALSE)</f>
        <v>0</v>
      </c>
      <c t="str" s="4" r="I113">
        <f>VLOOKUP(B113,'Razzball Projections'!$B$2:$W$322,5,FALSE)</f>
        <v>0</v>
      </c>
      <c t="str" s="4" r="J113">
        <f>VLOOKUP(B113,'Razzball Projections'!$B$2:$W$322,6,FALSE)</f>
        <v>0</v>
      </c>
      <c t="str" s="4" r="K113">
        <f>VLOOKUP(B113,'Razzball Projections'!$B$2:$W$322,7,FALSE)</f>
        <v>0</v>
      </c>
      <c t="str" s="4" r="L113">
        <f>VLOOKUP(B113,'Razzball Projections'!$B$2:$W$322,8,FALSE)</f>
        <v>0</v>
      </c>
      <c t="str" s="4" r="M113">
        <f>VLOOKUP(B113,'Razzball Projections'!$B$2:$W$322,9,FALSE)</f>
        <v>0</v>
      </c>
      <c t="str" s="4" r="N113">
        <f>VLOOKUP(B113,'Razzball Projections'!$B$2:$W$322,10,FALSE)</f>
        <v>0</v>
      </c>
      <c t="str" s="4" r="O113">
        <f>VLOOKUP(B113,'Razzball Projections'!$B$2:$W$322,11,FALSE)</f>
        <v>0</v>
      </c>
      <c t="str" s="4" r="P113">
        <f>VLOOKUP(B113,'Razzball Projections'!$B$2:$W$322,12,FALSE)</f>
        <v>0</v>
      </c>
      <c t="str" s="4" r="Q113">
        <f>VLOOKUP(B113,'Razzball Projections'!$B$2:$W$322,13,FALSE)</f>
        <v>2</v>
      </c>
      <c t="str" s="4" r="R113">
        <f>VLOOKUP(B113,'Razzball Projections'!$B$2:$W$322,14,FALSE)</f>
        <v>58</v>
      </c>
      <c t="str" s="4" r="S113">
        <f>VLOOKUP(B113,'Razzball Projections'!$B$2:$W$322,15,FALSE)</f>
        <v>743</v>
      </c>
      <c t="str" s="4" r="T113">
        <f>VLOOKUP(B113,'Razzball Projections'!$B$2:$W$322,16,FALSE)</f>
        <v>5</v>
      </c>
      <c t="str" s="33" r="U113">
        <f>VLOOKUP(B113,'Razzball Projections'!$B$2:$W$322,17,FALSE)</f>
        <v>98.3</v>
      </c>
      <c t="str" s="33" r="V113">
        <f>VLOOKUP(B113,'Razzball Projections'!$B$2:$W$322,18,FALSE)</f>
        <v>127.3</v>
      </c>
      <c t="str" s="33" r="W113">
        <f>VLOOKUP(B113,'Razzball Projections'!$B$2:$W$322,19,FALSE)</f>
        <v>156.3</v>
      </c>
      <c t="str" s="45" r="X113">
        <f>VLOOKUP(B113,'Razzball Projections'!$B$2:$W$322,20,FALSE)</f>
        <v>$0</v>
      </c>
      <c t="str" s="45" r="Y113">
        <f>VLOOKUP(B113,'Razzball Projections'!$B$2:$W$322,21,FALSE)</f>
        <v>$0</v>
      </c>
      <c t="str" s="45" r="Z113">
        <f>VLOOKUP(B113,'Razzball Projections'!$B$2:$W$322,22,FALSE)</f>
        <v>$0</v>
      </c>
      <c s="2" r="AB113"/>
    </row>
    <row customHeight="1" r="114" ht="15.0">
      <c t="str" s="44" r="A114">
        <f>VLOOKUP(B114&amp;"*",'Razzball Rankings'!$B$5:$H$204,7,FALSE)</f>
        <v>115</v>
      </c>
      <c t="str" s="29" r="B114">
        <f>'Razzball Projections'!B131</f>
        <v>Kelvin Benjamin</v>
      </c>
      <c t="str" s="4" r="C114">
        <f>VLOOKUP(B114,'Razzball Projections'!$B$2:$W$322,2,FALSE)</f>
        <v>WR</v>
      </c>
      <c t="str" s="4" r="D114">
        <f>VLOOKUP(B114,'Razzball Projections'!$B$2:$W$322,3,FALSE)</f>
        <v>CAR</v>
      </c>
      <c s="4" r="E114"/>
      <c t="str" s="33" r="F114">
        <f>VLOOKUP(B114,'Fantasy Pros ECR'!$B$6:$H$312,7,FALSE)</f>
        <v>110.2</v>
      </c>
      <c t="str" s="33" r="G114">
        <f>VLOOKUP(B114,'Fantasy Pros ADP'!$B$6:$M$253,12,FALSE)</f>
        <v>137.4</v>
      </c>
      <c t="str" s="4" r="H114">
        <f>VLOOKUP(B114,'Razzball Projections'!$B$2:$W$322,4,FALSE)</f>
        <v>0</v>
      </c>
      <c t="str" s="4" r="I114">
        <f>VLOOKUP(B114,'Razzball Projections'!$B$2:$W$322,5,FALSE)</f>
        <v>0</v>
      </c>
      <c t="str" s="4" r="J114">
        <f>VLOOKUP(B114,'Razzball Projections'!$B$2:$W$322,6,FALSE)</f>
        <v>0</v>
      </c>
      <c t="str" s="4" r="K114">
        <f>VLOOKUP(B114,'Razzball Projections'!$B$2:$W$322,7,FALSE)</f>
        <v>0</v>
      </c>
      <c t="str" s="4" r="L114">
        <f>VLOOKUP(B114,'Razzball Projections'!$B$2:$W$322,8,FALSE)</f>
        <v>0</v>
      </c>
      <c t="str" s="4" r="M114">
        <f>VLOOKUP(B114,'Razzball Projections'!$B$2:$W$322,9,FALSE)</f>
        <v>0</v>
      </c>
      <c t="str" s="4" r="N114">
        <f>VLOOKUP(B114,'Razzball Projections'!$B$2:$W$322,10,FALSE)</f>
        <v>0</v>
      </c>
      <c t="str" s="4" r="O114">
        <f>VLOOKUP(B114,'Razzball Projections'!$B$2:$W$322,11,FALSE)</f>
        <v>0</v>
      </c>
      <c t="str" s="4" r="P114">
        <f>VLOOKUP(B114,'Razzball Projections'!$B$2:$W$322,12,FALSE)</f>
        <v>0</v>
      </c>
      <c t="str" s="4" r="Q114">
        <f>VLOOKUP(B114,'Razzball Projections'!$B$2:$W$322,13,FALSE)</f>
        <v>1</v>
      </c>
      <c t="str" s="4" r="R114">
        <f>VLOOKUP(B114,'Razzball Projections'!$B$2:$W$322,14,FALSE)</f>
        <v>50</v>
      </c>
      <c t="str" s="4" r="S114">
        <f>VLOOKUP(B114,'Razzball Projections'!$B$2:$W$322,15,FALSE)</f>
        <v>728</v>
      </c>
      <c t="str" s="4" r="T114">
        <f>VLOOKUP(B114,'Razzball Projections'!$B$2:$W$322,16,FALSE)</f>
        <v>4</v>
      </c>
      <c t="str" s="33" r="U114">
        <f>VLOOKUP(B114,'Razzball Projections'!$B$2:$W$322,17,FALSE)</f>
        <v>98.2</v>
      </c>
      <c t="str" s="33" r="V114">
        <f>VLOOKUP(B114,'Razzball Projections'!$B$2:$W$322,18,FALSE)</f>
        <v>123.2</v>
      </c>
      <c t="str" s="33" r="W114">
        <f>VLOOKUP(B114,'Razzball Projections'!$B$2:$W$322,19,FALSE)</f>
        <v>148.2</v>
      </c>
      <c t="str" s="45" r="X114">
        <f>VLOOKUP(B114,'Razzball Projections'!$B$2:$W$322,20,FALSE)</f>
        <v>$2</v>
      </c>
      <c t="str" s="45" r="Y114">
        <f>VLOOKUP(B114,'Razzball Projections'!$B$2:$W$322,21,FALSE)</f>
        <v>$2</v>
      </c>
      <c t="str" s="45" r="Z114">
        <f>VLOOKUP(B114,'Razzball Projections'!$B$2:$W$322,22,FALSE)</f>
        <v>$2</v>
      </c>
      <c s="2" r="AB114"/>
    </row>
    <row customHeight="1" r="115" ht="15.0">
      <c t="str" s="44" r="A115">
        <f>VLOOKUP(B115&amp;"*",'Razzball Rankings'!$B$5:$H$204,7,FALSE)</f>
        <v>116</v>
      </c>
      <c t="str" s="29" r="B115">
        <f>'Razzball Projections'!B126</f>
        <v>Marques Colston</v>
      </c>
      <c t="str" s="4" r="C115">
        <f>VLOOKUP(B115,'Razzball Projections'!$B$2:$W$322,2,FALSE)</f>
        <v>WR</v>
      </c>
      <c t="str" s="4" r="D115">
        <f>VLOOKUP(B115,'Razzball Projections'!$B$2:$W$322,3,FALSE)</f>
        <v>NO</v>
      </c>
      <c s="4" r="E115"/>
      <c t="str" s="33" r="F115">
        <f>VLOOKUP(B115,'Fantasy Pros ECR'!$B$6:$H$312,7,FALSE)</f>
        <v>72.0</v>
      </c>
      <c t="str" s="33" r="G115">
        <f>VLOOKUP(B115,'Fantasy Pros ADP'!$B$6:$M$253,12,FALSE)</f>
        <v>81.4</v>
      </c>
      <c t="str" s="4" r="H115">
        <f>VLOOKUP(B115,'Razzball Projections'!$B$2:$W$322,4,FALSE)</f>
        <v>0</v>
      </c>
      <c t="str" s="4" r="I115">
        <f>VLOOKUP(B115,'Razzball Projections'!$B$2:$W$322,5,FALSE)</f>
        <v>0</v>
      </c>
      <c t="str" s="4" r="J115">
        <f>VLOOKUP(B115,'Razzball Projections'!$B$2:$W$322,6,FALSE)</f>
        <v>0</v>
      </c>
      <c t="str" s="4" r="K115">
        <f>VLOOKUP(B115,'Razzball Projections'!$B$2:$W$322,7,FALSE)</f>
        <v>0</v>
      </c>
      <c t="str" s="4" r="L115">
        <f>VLOOKUP(B115,'Razzball Projections'!$B$2:$W$322,8,FALSE)</f>
        <v>0</v>
      </c>
      <c t="str" s="4" r="M115">
        <f>VLOOKUP(B115,'Razzball Projections'!$B$2:$W$322,9,FALSE)</f>
        <v>0</v>
      </c>
      <c t="str" s="4" r="N115">
        <f>VLOOKUP(B115,'Razzball Projections'!$B$2:$W$322,10,FALSE)</f>
        <v>0</v>
      </c>
      <c t="str" s="4" r="O115">
        <f>VLOOKUP(B115,'Razzball Projections'!$B$2:$W$322,11,FALSE)</f>
        <v>0</v>
      </c>
      <c t="str" s="4" r="P115">
        <f>VLOOKUP(B115,'Razzball Projections'!$B$2:$W$322,12,FALSE)</f>
        <v>0</v>
      </c>
      <c t="str" s="4" r="Q115">
        <f>VLOOKUP(B115,'Razzball Projections'!$B$2:$W$322,13,FALSE)</f>
        <v>1</v>
      </c>
      <c t="str" s="4" r="R115">
        <f>VLOOKUP(B115,'Razzball Projections'!$B$2:$W$322,14,FALSE)</f>
        <v>58</v>
      </c>
      <c t="str" s="4" r="S115">
        <f>VLOOKUP(B115,'Razzball Projections'!$B$2:$W$322,15,FALSE)</f>
        <v>681</v>
      </c>
      <c t="str" s="4" r="T115">
        <f>VLOOKUP(B115,'Razzball Projections'!$B$2:$W$322,16,FALSE)</f>
        <v>5</v>
      </c>
      <c t="str" s="33" r="U115">
        <f>VLOOKUP(B115,'Razzball Projections'!$B$2:$W$322,17,FALSE)</f>
        <v>97.1</v>
      </c>
      <c t="str" s="33" r="V115">
        <f>VLOOKUP(B115,'Razzball Projections'!$B$2:$W$322,18,FALSE)</f>
        <v>126.1</v>
      </c>
      <c t="str" s="33" r="W115">
        <f>VLOOKUP(B115,'Razzball Projections'!$B$2:$W$322,19,FALSE)</f>
        <v>155.1</v>
      </c>
      <c t="str" s="45" r="X115">
        <f>VLOOKUP(B115,'Razzball Projections'!$B$2:$W$322,20,FALSE)</f>
        <v>$13</v>
      </c>
      <c t="str" s="45" r="Y115">
        <f>VLOOKUP(B115,'Razzball Projections'!$B$2:$W$322,21,FALSE)</f>
        <v>$16</v>
      </c>
      <c t="str" s="45" r="Z115">
        <f>VLOOKUP(B115,'Razzball Projections'!$B$2:$W$322,22,FALSE)</f>
        <v>$18</v>
      </c>
      <c s="2" r="AB115"/>
    </row>
    <row customHeight="1" r="116" ht="15.0">
      <c t="str" s="44" r="A116">
        <f>VLOOKUP(B116&amp;"*",'Razzball Rankings'!$B$5:$H$204,7,FALSE)</f>
        <v>117</v>
      </c>
      <c t="str" s="29" r="B116">
        <f>'Razzball Projections'!B136</f>
        <v>Trent Richardson</v>
      </c>
      <c t="str" s="4" r="C116">
        <f>VLOOKUP(B116,'Razzball Projections'!$B$2:$W$322,2,FALSE)</f>
        <v>RB</v>
      </c>
      <c t="str" s="4" r="D116">
        <f>VLOOKUP(B116,'Razzball Projections'!$B$2:$W$322,3,FALSE)</f>
        <v>IND</v>
      </c>
      <c s="4" r="E116"/>
      <c t="str" s="33" r="F116">
        <f>VLOOKUP(B116,'Fantasy Pros ECR'!$B$6:$H$312,7,FALSE)</f>
        <v>68.3</v>
      </c>
      <c t="str" s="33" r="G116">
        <f>VLOOKUP(B116,'Fantasy Pros ADP'!$B$6:$M$253,12,FALSE)</f>
        <v>68.8</v>
      </c>
      <c t="str" s="4" r="H116">
        <f>VLOOKUP(B116,'Razzball Projections'!$B$2:$W$322,4,FALSE)</f>
        <v>0</v>
      </c>
      <c t="str" s="4" r="I116">
        <f>VLOOKUP(B116,'Razzball Projections'!$B$2:$W$322,5,FALSE)</f>
        <v>0</v>
      </c>
      <c t="str" s="4" r="J116">
        <f>VLOOKUP(B116,'Razzball Projections'!$B$2:$W$322,6,FALSE)</f>
        <v>0</v>
      </c>
      <c t="str" s="4" r="K116">
        <f>VLOOKUP(B116,'Razzball Projections'!$B$2:$W$322,7,FALSE)</f>
        <v>0</v>
      </c>
      <c t="str" s="4" r="L116">
        <f>VLOOKUP(B116,'Razzball Projections'!$B$2:$W$322,8,FALSE)</f>
        <v>0</v>
      </c>
      <c t="str" s="4" r="M116">
        <f>VLOOKUP(B116,'Razzball Projections'!$B$2:$W$322,9,FALSE)</f>
        <v>0</v>
      </c>
      <c t="str" s="4" r="N116">
        <f>VLOOKUP(B116,'Razzball Projections'!$B$2:$W$322,10,FALSE)</f>
        <v>172</v>
      </c>
      <c t="str" s="4" r="O116">
        <f>VLOOKUP(B116,'Razzball Projections'!$B$2:$W$322,11,FALSE)</f>
        <v>572</v>
      </c>
      <c t="str" s="4" r="P116">
        <f>VLOOKUP(B116,'Razzball Projections'!$B$2:$W$322,12,FALSE)</f>
        <v>3</v>
      </c>
      <c t="str" s="4" r="Q116">
        <f>VLOOKUP(B116,'Razzball Projections'!$B$2:$W$322,13,FALSE)</f>
        <v>4</v>
      </c>
      <c t="str" s="4" r="R116">
        <f>VLOOKUP(B116,'Razzball Projections'!$B$2:$W$322,14,FALSE)</f>
        <v>42</v>
      </c>
      <c t="str" s="4" r="S116">
        <f>VLOOKUP(B116,'Razzball Projections'!$B$2:$W$322,15,FALSE)</f>
        <v>286</v>
      </c>
      <c t="str" s="4" r="T116">
        <f>VLOOKUP(B116,'Razzball Projections'!$B$2:$W$322,16,FALSE)</f>
        <v>1</v>
      </c>
      <c t="str" s="33" r="U116">
        <f>VLOOKUP(B116,'Razzball Projections'!$B$2:$W$322,17,FALSE)</f>
        <v>100.0</v>
      </c>
      <c t="str" s="33" r="V116">
        <f>VLOOKUP(B116,'Razzball Projections'!$B$2:$W$322,18,FALSE)</f>
        <v>121.0</v>
      </c>
      <c t="str" s="33" r="W116">
        <f>VLOOKUP(B116,'Razzball Projections'!$B$2:$W$322,19,FALSE)</f>
        <v>142.0</v>
      </c>
      <c t="str" s="45" r="X116">
        <f>VLOOKUP(B116,'Razzball Projections'!$B$2:$W$322,20,FALSE)</f>
        <v>$15</v>
      </c>
      <c t="str" s="45" r="Y116">
        <f>VLOOKUP(B116,'Razzball Projections'!$B$2:$W$322,21,FALSE)</f>
        <v>$14</v>
      </c>
      <c t="str" s="45" r="Z116">
        <f>VLOOKUP(B116,'Razzball Projections'!$B$2:$W$322,22,FALSE)</f>
        <v>$14</v>
      </c>
      <c s="2" r="AB116"/>
    </row>
    <row customHeight="1" r="117" ht="15.0">
      <c t="str" s="44" r="A117">
        <f>VLOOKUP(B117&amp;"*",'Razzball Rankings'!$B$5:$H$204,7,FALSE)</f>
        <v>118</v>
      </c>
      <c t="str" s="29" r="B117">
        <f>'Razzball Projections'!B30</f>
        <v>Russell Wilson</v>
      </c>
      <c t="str" s="4" r="C117">
        <f>VLOOKUP(B117,'Razzball Projections'!$B$2:$W$322,2,FALSE)</f>
        <v>QB</v>
      </c>
      <c t="str" s="4" r="D117">
        <f>VLOOKUP(B117,'Razzball Projections'!$B$2:$W$322,3,FALSE)</f>
        <v>SEA</v>
      </c>
      <c s="4" r="E117"/>
      <c t="str" s="33" r="F117">
        <f>VLOOKUP(B117,'Fantasy Pros ECR'!$B$6:$H$312,7,FALSE)</f>
        <v>96.7</v>
      </c>
      <c t="str" s="33" r="G117">
        <f>VLOOKUP(B117,'Fantasy Pros ADP'!$B$6:$M$253,12,FALSE)</f>
        <v>96.2</v>
      </c>
      <c t="str" s="4" r="H117">
        <f>VLOOKUP(B117,'Razzball Projections'!$B$2:$W$322,4,FALSE)</f>
        <v>437</v>
      </c>
      <c t="str" s="4" r="I117">
        <f>VLOOKUP(B117,'Razzball Projections'!$B$2:$W$322,5,FALSE)</f>
        <v>271</v>
      </c>
      <c t="str" s="4" r="J117">
        <f>VLOOKUP(B117,'Razzball Projections'!$B$2:$W$322,6,FALSE)</f>
        <v>62</v>
      </c>
      <c t="str" s="4" r="K117">
        <f>VLOOKUP(B117,'Razzball Projections'!$B$2:$W$322,7,FALSE)</f>
        <v>3601</v>
      </c>
      <c t="str" s="4" r="L117">
        <f>VLOOKUP(B117,'Razzball Projections'!$B$2:$W$322,8,FALSE)</f>
        <v>24</v>
      </c>
      <c t="str" s="4" r="M117">
        <f>VLOOKUP(B117,'Razzball Projections'!$B$2:$W$322,9,FALSE)</f>
        <v>13</v>
      </c>
      <c t="str" s="4" r="N117">
        <f>VLOOKUP(B117,'Razzball Projections'!$B$2:$W$322,10,FALSE)</f>
        <v>81</v>
      </c>
      <c t="str" s="4" r="O117">
        <f>VLOOKUP(B117,'Razzball Projections'!$B$2:$W$322,11,FALSE)</f>
        <v>411</v>
      </c>
      <c t="str" s="4" r="P117">
        <f>VLOOKUP(B117,'Razzball Projections'!$B$2:$W$322,12,FALSE)</f>
        <v>3</v>
      </c>
      <c t="str" s="4" r="Q117">
        <f>VLOOKUP(B117,'Razzball Projections'!$B$2:$W$322,13,FALSE)</f>
        <v>4</v>
      </c>
      <c t="str" s="4" r="R117">
        <f>VLOOKUP(B117,'Razzball Projections'!$B$2:$W$322,14,FALSE)</f>
        <v>0</v>
      </c>
      <c t="str" s="4" r="S117">
        <f>VLOOKUP(B117,'Razzball Projections'!$B$2:$W$322,15,FALSE)</f>
        <v>0</v>
      </c>
      <c t="str" s="4" r="T117">
        <f>VLOOKUP(B117,'Razzball Projections'!$B$2:$W$322,16,FALSE)</f>
        <v>0</v>
      </c>
      <c t="str" s="33" r="U117">
        <f>VLOOKUP(B117,'Razzball Projections'!$B$2:$W$322,17,FALSE)</f>
        <v>263.1</v>
      </c>
      <c t="str" s="33" r="V117">
        <f>VLOOKUP(B117,'Razzball Projections'!$B$2:$W$322,18,FALSE)</f>
        <v>263.1</v>
      </c>
      <c t="str" s="33" r="W117">
        <f>VLOOKUP(B117,'Razzball Projections'!$B$2:$W$322,19,FALSE)</f>
        <v>263.1</v>
      </c>
      <c t="str" s="45" r="X117">
        <f>VLOOKUP(B117,'Razzball Projections'!$B$2:$W$322,20,FALSE)</f>
        <v>$12</v>
      </c>
      <c t="str" s="45" r="Y117">
        <f>VLOOKUP(B117,'Razzball Projections'!$B$2:$W$322,21,FALSE)</f>
        <v>$11</v>
      </c>
      <c t="str" s="45" r="Z117">
        <f>VLOOKUP(B117,'Razzball Projections'!$B$2:$W$322,22,FALSE)</f>
        <v>$10</v>
      </c>
      <c s="2" r="AB117"/>
    </row>
    <row customHeight="1" r="118" ht="15.0">
      <c t="str" s="44" r="A118">
        <f>VLOOKUP(B118&amp;"*",'Razzball Rankings'!$B$5:$H$204,7,FALSE)</f>
        <v>119</v>
      </c>
      <c t="str" s="29" r="B118">
        <f>'Razzball Projections'!B119</f>
        <v>Harry Douglas</v>
      </c>
      <c t="str" s="4" r="C118">
        <f>VLOOKUP(B118,'Razzball Projections'!$B$2:$W$322,2,FALSE)</f>
        <v>WR</v>
      </c>
      <c t="str" s="4" r="D118">
        <f>VLOOKUP(B118,'Razzball Projections'!$B$2:$W$322,3,FALSE)</f>
        <v>ATL</v>
      </c>
      <c s="4" r="E118"/>
      <c t="str" s="33" r="F118">
        <f>VLOOKUP(B118,'Fantasy Pros ECR'!$B$6:$H$312,7,FALSE)</f>
        <v>161.4</v>
      </c>
      <c t="str" s="33" r="G118">
        <f>VLOOKUP(B118,'Fantasy Pros ADP'!$B$6:$M$253,12,FALSE)</f>
        <v>176.5</v>
      </c>
      <c t="str" s="4" r="H118">
        <f>VLOOKUP(B118,'Razzball Projections'!$B$2:$W$322,4,FALSE)</f>
        <v>0</v>
      </c>
      <c t="str" s="4" r="I118">
        <f>VLOOKUP(B118,'Razzball Projections'!$B$2:$W$322,5,FALSE)</f>
        <v>0</v>
      </c>
      <c t="str" s="4" r="J118">
        <f>VLOOKUP(B118,'Razzball Projections'!$B$2:$W$322,6,FALSE)</f>
        <v>0</v>
      </c>
      <c t="str" s="4" r="K118">
        <f>VLOOKUP(B118,'Razzball Projections'!$B$2:$W$322,7,FALSE)</f>
        <v>0</v>
      </c>
      <c t="str" s="4" r="L118">
        <f>VLOOKUP(B118,'Razzball Projections'!$B$2:$W$322,8,FALSE)</f>
        <v>0</v>
      </c>
      <c t="str" s="4" r="M118">
        <f>VLOOKUP(B118,'Razzball Projections'!$B$2:$W$322,9,FALSE)</f>
        <v>0</v>
      </c>
      <c t="str" s="4" r="N118">
        <f>VLOOKUP(B118,'Razzball Projections'!$B$2:$W$322,10,FALSE)</f>
        <v>0</v>
      </c>
      <c t="str" s="4" r="O118">
        <f>VLOOKUP(B118,'Razzball Projections'!$B$2:$W$322,11,FALSE)</f>
        <v>0</v>
      </c>
      <c t="str" s="4" r="P118">
        <f>VLOOKUP(B118,'Razzball Projections'!$B$2:$W$322,12,FALSE)</f>
        <v>0</v>
      </c>
      <c t="str" s="4" r="Q118">
        <f>VLOOKUP(B118,'Razzball Projections'!$B$2:$W$322,13,FALSE)</f>
        <v>1</v>
      </c>
      <c t="str" s="4" r="R118">
        <f>VLOOKUP(B118,'Razzball Projections'!$B$2:$W$322,14,FALSE)</f>
        <v>63</v>
      </c>
      <c t="str" s="4" r="S118">
        <f>VLOOKUP(B118,'Razzball Projections'!$B$2:$W$322,15,FALSE)</f>
        <v>782</v>
      </c>
      <c t="str" s="4" r="T118">
        <f>VLOOKUP(B118,'Razzball Projections'!$B$2:$W$322,16,FALSE)</f>
        <v>3</v>
      </c>
      <c t="str" s="33" r="U118">
        <f>VLOOKUP(B118,'Razzball Projections'!$B$2:$W$322,17,FALSE)</f>
        <v>97.0</v>
      </c>
      <c t="str" s="33" r="V118">
        <f>VLOOKUP(B118,'Razzball Projections'!$B$2:$W$322,18,FALSE)</f>
        <v>128.5</v>
      </c>
      <c t="str" s="33" r="W118">
        <f>VLOOKUP(B118,'Razzball Projections'!$B$2:$W$322,19,FALSE)</f>
        <v>160.0</v>
      </c>
      <c t="str" s="45" r="X118">
        <f>VLOOKUP(B118,'Razzball Projections'!$B$2:$W$322,20,FALSE)</f>
        <v>$1</v>
      </c>
      <c t="str" s="45" r="Y118">
        <f>VLOOKUP(B118,'Razzball Projections'!$B$2:$W$322,21,FALSE)</f>
        <v>$1</v>
      </c>
      <c t="str" s="45" r="Z118">
        <f>VLOOKUP(B118,'Razzball Projections'!$B$2:$W$322,22,FALSE)</f>
        <v>$1</v>
      </c>
      <c s="2" r="AB118"/>
    </row>
    <row customHeight="1" r="119" ht="15.0">
      <c t="str" s="44" r="A119">
        <f>VLOOKUP(B119&amp;"*",'Razzball Rankings'!$B$5:$H$204,7,FALSE)</f>
        <v>120</v>
      </c>
      <c t="str" s="29" r="B119">
        <f>'Razzball Projections'!B122</f>
        <v>Dwayne Allen</v>
      </c>
      <c t="str" s="4" r="C119">
        <f>VLOOKUP(B119,'Razzball Projections'!$B$2:$W$322,2,FALSE)</f>
        <v>TE</v>
      </c>
      <c t="str" s="4" r="D119">
        <f>VLOOKUP(B119,'Razzball Projections'!$B$2:$W$322,3,FALSE)</f>
        <v>IND</v>
      </c>
      <c s="4" r="E119"/>
      <c t="str" s="33" r="F119">
        <f>VLOOKUP(B119,'Fantasy Pros ECR'!$B$6:$H$312,7,FALSE)</f>
        <v>153.1</v>
      </c>
      <c t="str" s="33" r="G119">
        <f>VLOOKUP(B119,'Fantasy Pros ADP'!$B$6:$M$253,12,FALSE)</f>
        <v>186.0</v>
      </c>
      <c t="str" s="4" r="H119">
        <f>VLOOKUP(B119,'Razzball Projections'!$B$2:$W$322,4,FALSE)</f>
        <v>0</v>
      </c>
      <c t="str" s="4" r="I119">
        <f>VLOOKUP(B119,'Razzball Projections'!$B$2:$W$322,5,FALSE)</f>
        <v>0</v>
      </c>
      <c t="str" s="4" r="J119">
        <f>VLOOKUP(B119,'Razzball Projections'!$B$2:$W$322,6,FALSE)</f>
        <v>0</v>
      </c>
      <c t="str" s="4" r="K119">
        <f>VLOOKUP(B119,'Razzball Projections'!$B$2:$W$322,7,FALSE)</f>
        <v>0</v>
      </c>
      <c t="str" s="4" r="L119">
        <f>VLOOKUP(B119,'Razzball Projections'!$B$2:$W$322,8,FALSE)</f>
        <v>0</v>
      </c>
      <c t="str" s="4" r="M119">
        <f>VLOOKUP(B119,'Razzball Projections'!$B$2:$W$322,9,FALSE)</f>
        <v>0</v>
      </c>
      <c t="str" s="4" r="N119">
        <f>VLOOKUP(B119,'Razzball Projections'!$B$2:$W$322,10,FALSE)</f>
        <v>0</v>
      </c>
      <c t="str" s="4" r="O119">
        <f>VLOOKUP(B119,'Razzball Projections'!$B$2:$W$322,11,FALSE)</f>
        <v>0</v>
      </c>
      <c t="str" s="4" r="P119">
        <f>VLOOKUP(B119,'Razzball Projections'!$B$2:$W$322,12,FALSE)</f>
        <v>0</v>
      </c>
      <c t="str" s="4" r="Q119">
        <f>VLOOKUP(B119,'Razzball Projections'!$B$2:$W$322,13,FALSE)</f>
        <v>0</v>
      </c>
      <c t="str" s="4" r="R119">
        <f>VLOOKUP(B119,'Razzball Projections'!$B$2:$W$322,14,FALSE)</f>
        <v>56</v>
      </c>
      <c t="str" s="4" r="S119">
        <f>VLOOKUP(B119,'Razzball Projections'!$B$2:$W$322,15,FALSE)</f>
        <v>720</v>
      </c>
      <c t="str" s="4" r="T119">
        <f>VLOOKUP(B119,'Razzball Projections'!$B$2:$W$322,16,FALSE)</f>
        <v>5</v>
      </c>
      <c t="str" s="33" r="U119">
        <f>VLOOKUP(B119,'Razzball Projections'!$B$2:$W$322,17,FALSE)</f>
        <v>102.0</v>
      </c>
      <c t="str" s="33" r="V119">
        <f>VLOOKUP(B119,'Razzball Projections'!$B$2:$W$322,18,FALSE)</f>
        <v>130.0</v>
      </c>
      <c t="str" s="33" r="W119">
        <f>VLOOKUP(B119,'Razzball Projections'!$B$2:$W$322,19,FALSE)</f>
        <v>158.0</v>
      </c>
      <c t="str" s="45" r="X119">
        <f>VLOOKUP(B119,'Razzball Projections'!$B$2:$W$322,20,FALSE)</f>
        <v>$0</v>
      </c>
      <c t="str" s="45" r="Y119">
        <f>VLOOKUP(B119,'Razzball Projections'!$B$2:$W$322,21,FALSE)</f>
        <v>$0</v>
      </c>
      <c t="str" s="45" r="Z119">
        <f>VLOOKUP(B119,'Razzball Projections'!$B$2:$W$322,22,FALSE)</f>
        <v>$0</v>
      </c>
      <c s="2" r="AB119"/>
    </row>
    <row customHeight="1" r="120" ht="15.0">
      <c t="str" s="44" r="A120">
        <f>VLOOKUP(B120&amp;"*",'Razzball Rankings'!$B$5:$H$204,7,FALSE)</f>
        <v>121</v>
      </c>
      <c t="str" s="29" r="B120">
        <f>'Razzball Projections'!B129</f>
        <v>DeAndre Hopkins</v>
      </c>
      <c t="str" s="4" r="C120">
        <f>VLOOKUP(B120,'Razzball Projections'!$B$2:$W$322,2,FALSE)</f>
        <v>WR</v>
      </c>
      <c t="str" s="4" r="D120">
        <f>VLOOKUP(B120,'Razzball Projections'!$B$2:$W$322,3,FALSE)</f>
        <v>HOU</v>
      </c>
      <c s="4" r="E120"/>
      <c t="str" s="33" r="F120">
        <f>VLOOKUP(B120,'Fantasy Pros ECR'!$B$6:$H$312,7,FALSE)</f>
        <v>110.2</v>
      </c>
      <c t="str" s="33" r="G120">
        <f>VLOOKUP(B120,'Fantasy Pros ADP'!$B$6:$M$253,12,FALSE)</f>
        <v>128.8</v>
      </c>
      <c t="str" s="4" r="H120">
        <f>VLOOKUP(B120,'Razzball Projections'!$B$2:$W$322,4,FALSE)</f>
        <v>0</v>
      </c>
      <c t="str" s="4" r="I120">
        <f>VLOOKUP(B120,'Razzball Projections'!$B$2:$W$322,5,FALSE)</f>
        <v>0</v>
      </c>
      <c t="str" s="4" r="J120">
        <f>VLOOKUP(B120,'Razzball Projections'!$B$2:$W$322,6,FALSE)</f>
        <v>0</v>
      </c>
      <c t="str" s="4" r="K120">
        <f>VLOOKUP(B120,'Razzball Projections'!$B$2:$W$322,7,FALSE)</f>
        <v>0</v>
      </c>
      <c t="str" s="4" r="L120">
        <f>VLOOKUP(B120,'Razzball Projections'!$B$2:$W$322,8,FALSE)</f>
        <v>0</v>
      </c>
      <c t="str" s="4" r="M120">
        <f>VLOOKUP(B120,'Razzball Projections'!$B$2:$W$322,9,FALSE)</f>
        <v>0</v>
      </c>
      <c t="str" s="4" r="N120">
        <f>VLOOKUP(B120,'Razzball Projections'!$B$2:$W$322,10,FALSE)</f>
        <v>0</v>
      </c>
      <c t="str" s="4" r="O120">
        <f>VLOOKUP(B120,'Razzball Projections'!$B$2:$W$322,11,FALSE)</f>
        <v>0</v>
      </c>
      <c t="str" s="4" r="P120">
        <f>VLOOKUP(B120,'Razzball Projections'!$B$2:$W$322,12,FALSE)</f>
        <v>0</v>
      </c>
      <c t="str" s="4" r="Q120">
        <f>VLOOKUP(B120,'Razzball Projections'!$B$2:$W$322,13,FALSE)</f>
        <v>1</v>
      </c>
      <c t="str" s="4" r="R120">
        <f>VLOOKUP(B120,'Razzball Projections'!$B$2:$W$322,14,FALSE)</f>
        <v>58</v>
      </c>
      <c t="str" s="4" r="S120">
        <f>VLOOKUP(B120,'Razzball Projections'!$B$2:$W$322,15,FALSE)</f>
        <v>784</v>
      </c>
      <c t="str" s="4" r="T120">
        <f>VLOOKUP(B120,'Razzball Projections'!$B$2:$W$322,16,FALSE)</f>
        <v>3</v>
      </c>
      <c t="str" s="33" r="U120">
        <f>VLOOKUP(B120,'Razzball Projections'!$B$2:$W$322,17,FALSE)</f>
        <v>95.4</v>
      </c>
      <c t="str" s="33" r="V120">
        <f>VLOOKUP(B120,'Razzball Projections'!$B$2:$W$322,18,FALSE)</f>
        <v>124.4</v>
      </c>
      <c t="str" s="33" r="W120">
        <f>VLOOKUP(B120,'Razzball Projections'!$B$2:$W$322,19,FALSE)</f>
        <v>153.4</v>
      </c>
      <c t="str" s="45" r="X120">
        <f>VLOOKUP(B120,'Razzball Projections'!$B$2:$W$322,20,FALSE)</f>
        <v>$4</v>
      </c>
      <c t="str" s="45" r="Y120">
        <f>VLOOKUP(B120,'Razzball Projections'!$B$2:$W$322,21,FALSE)</f>
        <v>$5</v>
      </c>
      <c t="str" s="45" r="Z120">
        <f>VLOOKUP(B120,'Razzball Projections'!$B$2:$W$322,22,FALSE)</f>
        <v>$5</v>
      </c>
      <c s="2" r="AB120"/>
    </row>
    <row customHeight="1" r="121" ht="15.0">
      <c t="str" s="44" r="A121">
        <f>VLOOKUP(B121&amp;"*",'Razzball Rankings'!$B$5:$H$204,7,FALSE)</f>
        <v>122</v>
      </c>
      <c t="str" s="29" r="B121">
        <f>'Razzball Projections'!B184</f>
        <v>Jeremy Hill</v>
      </c>
      <c t="str" s="4" r="C121">
        <f>VLOOKUP(B121,'Razzball Projections'!$B$2:$W$322,2,FALSE)</f>
        <v>RB</v>
      </c>
      <c t="str" s="4" r="D121">
        <f>VLOOKUP(B121,'Razzball Projections'!$B$2:$W$322,3,FALSE)</f>
        <v>CIN</v>
      </c>
      <c s="4" r="E121"/>
      <c t="str" s="33" r="F121">
        <f>VLOOKUP(B121,'Fantasy Pros ECR'!$B$6:$H$312,7,FALSE)</f>
        <v>108.8</v>
      </c>
      <c t="str" s="33" r="G121">
        <f>VLOOKUP(B121,'Fantasy Pros ADP'!$B$6:$M$253,12,FALSE)</f>
        <v>140.8</v>
      </c>
      <c t="str" s="4" r="H121">
        <f>VLOOKUP(B121,'Razzball Projections'!$B$2:$W$322,4,FALSE)</f>
        <v>0</v>
      </c>
      <c t="str" s="4" r="I121">
        <f>VLOOKUP(B121,'Razzball Projections'!$B$2:$W$322,5,FALSE)</f>
        <v>0</v>
      </c>
      <c t="str" s="4" r="J121">
        <f>VLOOKUP(B121,'Razzball Projections'!$B$2:$W$322,6,FALSE)</f>
        <v>0</v>
      </c>
      <c t="str" s="4" r="K121">
        <f>VLOOKUP(B121,'Razzball Projections'!$B$2:$W$322,7,FALSE)</f>
        <v>0</v>
      </c>
      <c t="str" s="4" r="L121">
        <f>VLOOKUP(B121,'Razzball Projections'!$B$2:$W$322,8,FALSE)</f>
        <v>0</v>
      </c>
      <c t="str" s="4" r="M121">
        <f>VLOOKUP(B121,'Razzball Projections'!$B$2:$W$322,9,FALSE)</f>
        <v>0</v>
      </c>
      <c t="str" s="4" r="N121">
        <f>VLOOKUP(B121,'Razzball Projections'!$B$2:$W$322,10,FALSE)</f>
        <v>134</v>
      </c>
      <c t="str" s="4" r="O121">
        <f>VLOOKUP(B121,'Razzball Projections'!$B$2:$W$322,11,FALSE)</f>
        <v>589</v>
      </c>
      <c t="str" s="4" r="P121">
        <f>VLOOKUP(B121,'Razzball Projections'!$B$2:$W$322,12,FALSE)</f>
        <v>6</v>
      </c>
      <c t="str" s="4" r="Q121">
        <f>VLOOKUP(B121,'Razzball Projections'!$B$2:$W$322,13,FALSE)</f>
        <v>1</v>
      </c>
      <c t="str" s="4" r="R121">
        <f>VLOOKUP(B121,'Razzball Projections'!$B$2:$W$322,14,FALSE)</f>
        <v>8</v>
      </c>
      <c t="str" s="4" r="S121">
        <f>VLOOKUP(B121,'Razzball Projections'!$B$2:$W$322,15,FALSE)</f>
        <v>59</v>
      </c>
      <c t="str" s="4" r="T121">
        <f>VLOOKUP(B121,'Razzball Projections'!$B$2:$W$322,16,FALSE)</f>
        <v>0</v>
      </c>
      <c t="str" s="33" r="U121">
        <f>VLOOKUP(B121,'Razzball Projections'!$B$2:$W$322,17,FALSE)</f>
        <v>99.8</v>
      </c>
      <c t="str" s="33" r="V121">
        <f>VLOOKUP(B121,'Razzball Projections'!$B$2:$W$322,18,FALSE)</f>
        <v>103.7</v>
      </c>
      <c t="str" s="33" r="W121">
        <f>VLOOKUP(B121,'Razzball Projections'!$B$2:$W$322,19,FALSE)</f>
        <v>107.6</v>
      </c>
      <c t="str" s="45" r="X121">
        <f>VLOOKUP(B121,'Razzball Projections'!$B$2:$W$322,20,FALSE)</f>
        <v>$6</v>
      </c>
      <c t="str" s="45" r="Y121">
        <f>VLOOKUP(B121,'Razzball Projections'!$B$2:$W$322,21,FALSE)</f>
        <v>$4</v>
      </c>
      <c t="str" s="45" r="Z121">
        <f>VLOOKUP(B121,'Razzball Projections'!$B$2:$W$322,22,FALSE)</f>
        <v>$3</v>
      </c>
      <c s="2" r="AB121"/>
    </row>
    <row customHeight="1" r="122" ht="15.0">
      <c t="str" s="44" r="A122">
        <f>VLOOKUP(B122&amp;"*",'Razzball Rankings'!$B$5:$H$204,7,FALSE)</f>
        <v>123</v>
      </c>
      <c t="str" s="29" r="B122">
        <f>'Razzball Projections'!B149</f>
        <v>Devonta Freeman</v>
      </c>
      <c t="str" s="4" r="C122">
        <f>VLOOKUP(B122,'Razzball Projections'!$B$2:$W$322,2,FALSE)</f>
        <v>RB</v>
      </c>
      <c t="str" s="4" r="D122">
        <f>VLOOKUP(B122,'Razzball Projections'!$B$2:$W$322,3,FALSE)</f>
        <v>ATL</v>
      </c>
      <c s="4" r="E122"/>
      <c t="str" s="33" r="F122">
        <f>VLOOKUP(B122,'Fantasy Pros ECR'!$B$6:$H$312,7,FALSE)</f>
        <v>126.7</v>
      </c>
      <c t="str" s="33" r="G122">
        <f>VLOOKUP(B122,'Fantasy Pros ADP'!$B$6:$M$253,12,FALSE)</f>
        <v>131.5</v>
      </c>
      <c t="str" s="4" r="H122">
        <f>VLOOKUP(B122,'Razzball Projections'!$B$2:$W$322,4,FALSE)</f>
        <v>0</v>
      </c>
      <c t="str" s="4" r="I122">
        <f>VLOOKUP(B122,'Razzball Projections'!$B$2:$W$322,5,FALSE)</f>
        <v>0</v>
      </c>
      <c t="str" s="4" r="J122">
        <f>VLOOKUP(B122,'Razzball Projections'!$B$2:$W$322,6,FALSE)</f>
        <v>0</v>
      </c>
      <c t="str" s="4" r="K122">
        <f>VLOOKUP(B122,'Razzball Projections'!$B$2:$W$322,7,FALSE)</f>
        <v>0</v>
      </c>
      <c t="str" s="4" r="L122">
        <f>VLOOKUP(B122,'Razzball Projections'!$B$2:$W$322,8,FALSE)</f>
        <v>0</v>
      </c>
      <c t="str" s="4" r="M122">
        <f>VLOOKUP(B122,'Razzball Projections'!$B$2:$W$322,9,FALSE)</f>
        <v>0</v>
      </c>
      <c t="str" s="4" r="N122">
        <f>VLOOKUP(B122,'Razzball Projections'!$B$2:$W$322,10,FALSE)</f>
        <v>111</v>
      </c>
      <c t="str" s="4" r="O122">
        <f>VLOOKUP(B122,'Razzball Projections'!$B$2:$W$322,11,FALSE)</f>
        <v>513</v>
      </c>
      <c t="str" s="4" r="P122">
        <f>VLOOKUP(B122,'Razzball Projections'!$B$2:$W$322,12,FALSE)</f>
        <v>3</v>
      </c>
      <c t="str" s="4" r="Q122">
        <f>VLOOKUP(B122,'Razzball Projections'!$B$2:$W$322,13,FALSE)</f>
        <v>1</v>
      </c>
      <c t="str" s="4" r="R122">
        <f>VLOOKUP(B122,'Razzball Projections'!$B$2:$W$322,14,FALSE)</f>
        <v>35</v>
      </c>
      <c t="str" s="4" r="S122">
        <f>VLOOKUP(B122,'Razzball Projections'!$B$2:$W$322,15,FALSE)</f>
        <v>266</v>
      </c>
      <c t="str" s="4" r="T122">
        <f>VLOOKUP(B122,'Razzball Projections'!$B$2:$W$322,16,FALSE)</f>
        <v>1</v>
      </c>
      <c t="str" s="33" r="U122">
        <f>VLOOKUP(B122,'Razzball Projections'!$B$2:$W$322,17,FALSE)</f>
        <v>97.9</v>
      </c>
      <c t="str" s="33" r="V122">
        <f>VLOOKUP(B122,'Razzball Projections'!$B$2:$W$322,18,FALSE)</f>
        <v>115.4</v>
      </c>
      <c t="str" s="33" r="W122">
        <f>VLOOKUP(B122,'Razzball Projections'!$B$2:$W$322,19,FALSE)</f>
        <v>132.9</v>
      </c>
      <c t="str" s="45" r="X122">
        <f>VLOOKUP(B122,'Razzball Projections'!$B$2:$W$322,20,FALSE)</f>
        <v>$6</v>
      </c>
      <c t="str" s="45" r="Y122">
        <f>VLOOKUP(B122,'Razzball Projections'!$B$2:$W$322,21,FALSE)</f>
        <v>$6</v>
      </c>
      <c t="str" s="45" r="Z122">
        <f>VLOOKUP(B122,'Razzball Projections'!$B$2:$W$322,22,FALSE)</f>
        <v>$6</v>
      </c>
      <c s="2" r="AB122"/>
    </row>
    <row customHeight="1" r="123" ht="15.0">
      <c t="str" s="44" r="A123">
        <f>VLOOKUP(B123&amp;"*",'Razzball Rankings'!$B$5:$H$204,7,FALSE)</f>
        <v>124</v>
      </c>
      <c t="str" s="29" r="B123">
        <f>'Razzball Projections'!B31</f>
        <v>Eli Manning</v>
      </c>
      <c t="str" s="4" r="C123">
        <f>VLOOKUP(B123,'Razzball Projections'!$B$2:$W$322,2,FALSE)</f>
        <v>QB</v>
      </c>
      <c t="str" s="4" r="D123">
        <f>VLOOKUP(B123,'Razzball Projections'!$B$2:$W$322,3,FALSE)</f>
        <v>NYG</v>
      </c>
      <c s="4" r="E123"/>
      <c t="str" s="33" r="F123">
        <f>VLOOKUP(B123,'Fantasy Pros ECR'!$B$6:$H$312,7,FALSE)</f>
        <v>147.7</v>
      </c>
      <c t="str" s="33" r="G123">
        <f>VLOOKUP(B123,'Fantasy Pros ADP'!$B$6:$M$253,12,FALSE)</f>
        <v>158.8</v>
      </c>
      <c t="str" s="4" r="H123">
        <f>VLOOKUP(B123,'Razzball Projections'!$B$2:$W$322,4,FALSE)</f>
        <v>576</v>
      </c>
      <c t="str" s="4" r="I123">
        <f>VLOOKUP(B123,'Razzball Projections'!$B$2:$W$322,5,FALSE)</f>
        <v>360</v>
      </c>
      <c t="str" s="4" r="J123">
        <f>VLOOKUP(B123,'Razzball Projections'!$B$2:$W$322,6,FALSE)</f>
        <v>62.5</v>
      </c>
      <c t="str" s="4" r="K123">
        <f>VLOOKUP(B123,'Razzball Projections'!$B$2:$W$322,7,FALSE)</f>
        <v>4235</v>
      </c>
      <c t="str" s="4" r="L123">
        <f>VLOOKUP(B123,'Razzball Projections'!$B$2:$W$322,8,FALSE)</f>
        <v>32</v>
      </c>
      <c t="str" s="4" r="M123">
        <f>VLOOKUP(B123,'Razzball Projections'!$B$2:$W$322,9,FALSE)</f>
        <v>17</v>
      </c>
      <c t="str" s="4" r="N123">
        <f>VLOOKUP(B123,'Razzball Projections'!$B$2:$W$322,10,FALSE)</f>
        <v>25</v>
      </c>
      <c t="str" s="4" r="O123">
        <f>VLOOKUP(B123,'Razzball Projections'!$B$2:$W$322,11,FALSE)</f>
        <v>27</v>
      </c>
      <c t="str" s="4" r="P123">
        <f>VLOOKUP(B123,'Razzball Projections'!$B$2:$W$322,12,FALSE)</f>
        <v>0</v>
      </c>
      <c t="str" s="4" r="Q123">
        <f>VLOOKUP(B123,'Razzball Projections'!$B$2:$W$322,13,FALSE)</f>
        <v>2</v>
      </c>
      <c t="str" s="4" r="R123">
        <f>VLOOKUP(B123,'Razzball Projections'!$B$2:$W$322,14,FALSE)</f>
        <v>0</v>
      </c>
      <c t="str" s="4" r="S123">
        <f>VLOOKUP(B123,'Razzball Projections'!$B$2:$W$322,15,FALSE)</f>
        <v>0</v>
      </c>
      <c t="str" s="4" r="T123">
        <f>VLOOKUP(B123,'Razzball Projections'!$B$2:$W$322,16,FALSE)</f>
        <v>0</v>
      </c>
      <c t="str" s="33" r="U123">
        <f>VLOOKUP(B123,'Razzball Projections'!$B$2:$W$322,17,FALSE)</f>
        <v>262.1</v>
      </c>
      <c t="str" s="33" r="V123">
        <f>VLOOKUP(B123,'Razzball Projections'!$B$2:$W$322,18,FALSE)</f>
        <v>262.1</v>
      </c>
      <c t="str" s="33" r="W123">
        <f>VLOOKUP(B123,'Razzball Projections'!$B$2:$W$322,19,FALSE)</f>
        <v>262.1</v>
      </c>
      <c t="str" s="45" r="X123">
        <f>VLOOKUP(B123,'Razzball Projections'!$B$2:$W$322,20,FALSE)</f>
        <v>$0</v>
      </c>
      <c t="str" s="45" r="Y123">
        <f>VLOOKUP(B123,'Razzball Projections'!$B$2:$W$322,21,FALSE)</f>
        <v>$0</v>
      </c>
      <c t="str" s="45" r="Z123">
        <f>VLOOKUP(B123,'Razzball Projections'!$B$2:$W$322,22,FALSE)</f>
        <v>$0</v>
      </c>
      <c s="2" r="AB123"/>
    </row>
    <row customHeight="1" r="124" ht="15.0">
      <c t="str" s="44" r="A124">
        <f>VLOOKUP(B124&amp;"*",'Razzball Rankings'!$B$5:$H$204,7,FALSE)</f>
        <v>125</v>
      </c>
      <c t="str" s="29" r="B124">
        <f>'Razzball Projections'!B134</f>
        <v>Mike Evans</v>
      </c>
      <c t="str" s="4" r="C124">
        <f>VLOOKUP(B124,'Razzball Projections'!$B$2:$W$322,2,FALSE)</f>
        <v>WR</v>
      </c>
      <c t="str" s="4" r="D124">
        <f>VLOOKUP(B124,'Razzball Projections'!$B$2:$W$322,3,FALSE)</f>
        <v>TB</v>
      </c>
      <c s="4" r="E124"/>
      <c t="str" s="33" r="F124">
        <f>VLOOKUP(B124,'Fantasy Pros ECR'!$B$6:$H$312,7,FALSE)</f>
        <v>104.6</v>
      </c>
      <c t="str" s="33" r="G124">
        <f>VLOOKUP(B124,'Fantasy Pros ADP'!$B$6:$M$253,12,FALSE)</f>
        <v>121.6</v>
      </c>
      <c t="str" s="4" r="H124">
        <f>VLOOKUP(B124,'Razzball Projections'!$B$2:$W$322,4,FALSE)</f>
        <v>0</v>
      </c>
      <c t="str" s="4" r="I124">
        <f>VLOOKUP(B124,'Razzball Projections'!$B$2:$W$322,5,FALSE)</f>
        <v>0</v>
      </c>
      <c t="str" s="4" r="J124">
        <f>VLOOKUP(B124,'Razzball Projections'!$B$2:$W$322,6,FALSE)</f>
        <v>0</v>
      </c>
      <c t="str" s="4" r="K124">
        <f>VLOOKUP(B124,'Razzball Projections'!$B$2:$W$322,7,FALSE)</f>
        <v>0</v>
      </c>
      <c t="str" s="4" r="L124">
        <f>VLOOKUP(B124,'Razzball Projections'!$B$2:$W$322,8,FALSE)</f>
        <v>0</v>
      </c>
      <c t="str" s="4" r="M124">
        <f>VLOOKUP(B124,'Razzball Projections'!$B$2:$W$322,9,FALSE)</f>
        <v>0</v>
      </c>
      <c t="str" s="4" r="N124">
        <f>VLOOKUP(B124,'Razzball Projections'!$B$2:$W$322,10,FALSE)</f>
        <v>0</v>
      </c>
      <c t="str" s="4" r="O124">
        <f>VLOOKUP(B124,'Razzball Projections'!$B$2:$W$322,11,FALSE)</f>
        <v>0</v>
      </c>
      <c t="str" s="4" r="P124">
        <f>VLOOKUP(B124,'Razzball Projections'!$B$2:$W$322,12,FALSE)</f>
        <v>0</v>
      </c>
      <c t="str" s="4" r="Q124">
        <f>VLOOKUP(B124,'Razzball Projections'!$B$2:$W$322,13,FALSE)</f>
        <v>1</v>
      </c>
      <c t="str" s="4" r="R124">
        <f>VLOOKUP(B124,'Razzball Projections'!$B$2:$W$322,14,FALSE)</f>
        <v>51</v>
      </c>
      <c t="str" s="4" r="S124">
        <f>VLOOKUP(B124,'Razzball Projections'!$B$2:$W$322,15,FALSE)</f>
        <v>722</v>
      </c>
      <c t="str" s="4" r="T124">
        <f>VLOOKUP(B124,'Razzball Projections'!$B$2:$W$322,16,FALSE)</f>
        <v>4</v>
      </c>
      <c t="str" s="33" r="U124">
        <f>VLOOKUP(B124,'Razzball Projections'!$B$2:$W$322,17,FALSE)</f>
        <v>95.2</v>
      </c>
      <c t="str" s="33" r="V124">
        <f>VLOOKUP(B124,'Razzball Projections'!$B$2:$W$322,18,FALSE)</f>
        <v>120.7</v>
      </c>
      <c t="str" s="33" r="W124">
        <f>VLOOKUP(B124,'Razzball Projections'!$B$2:$W$322,19,FALSE)</f>
        <v>146.2</v>
      </c>
      <c t="str" s="45" r="X124">
        <f>VLOOKUP(B124,'Razzball Projections'!$B$2:$W$322,20,FALSE)</f>
        <v>$5</v>
      </c>
      <c t="str" s="45" r="Y124">
        <f>VLOOKUP(B124,'Razzball Projections'!$B$2:$W$322,21,FALSE)</f>
        <v>$5</v>
      </c>
      <c t="str" s="45" r="Z124">
        <f>VLOOKUP(B124,'Razzball Projections'!$B$2:$W$322,22,FALSE)</f>
        <v>$5</v>
      </c>
      <c s="2" r="AB124"/>
    </row>
    <row customHeight="1" r="125" ht="15.0">
      <c t="str" s="44" r="A125">
        <f>VLOOKUP(B125&amp;"*",'Razzball Rankings'!$B$5:$H$204,7,FALSE)</f>
        <v>126</v>
      </c>
      <c t="str" s="29" r="B125">
        <f>'Razzball Projections'!B168</f>
        <v>Terrance West</v>
      </c>
      <c t="str" s="4" r="C125">
        <f>VLOOKUP(B125,'Razzball Projections'!$B$2:$W$322,2,FALSE)</f>
        <v>RB</v>
      </c>
      <c t="str" s="4" r="D125">
        <f>VLOOKUP(B125,'Razzball Projections'!$B$2:$W$322,3,FALSE)</f>
        <v>CLE</v>
      </c>
      <c s="4" r="E125"/>
      <c t="str" s="33" r="F125">
        <f>VLOOKUP(B125,'Fantasy Pros ECR'!$B$6:$H$312,7,FALSE)</f>
        <v>108.0</v>
      </c>
      <c t="str" s="33" r="G125">
        <f>VLOOKUP(B125,'Fantasy Pros ADP'!$B$6:$M$253,12,FALSE)</f>
        <v>119.6</v>
      </c>
      <c t="str" s="4" r="H125">
        <f>VLOOKUP(B125,'Razzball Projections'!$B$2:$W$322,4,FALSE)</f>
        <v>0</v>
      </c>
      <c t="str" s="4" r="I125">
        <f>VLOOKUP(B125,'Razzball Projections'!$B$2:$W$322,5,FALSE)</f>
        <v>0</v>
      </c>
      <c t="str" s="4" r="J125">
        <f>VLOOKUP(B125,'Razzball Projections'!$B$2:$W$322,6,FALSE)</f>
        <v>0</v>
      </c>
      <c t="str" s="4" r="K125">
        <f>VLOOKUP(B125,'Razzball Projections'!$B$2:$W$322,7,FALSE)</f>
        <v>0</v>
      </c>
      <c t="str" s="4" r="L125">
        <f>VLOOKUP(B125,'Razzball Projections'!$B$2:$W$322,8,FALSE)</f>
        <v>0</v>
      </c>
      <c t="str" s="4" r="M125">
        <f>VLOOKUP(B125,'Razzball Projections'!$B$2:$W$322,9,FALSE)</f>
        <v>0</v>
      </c>
      <c t="str" s="4" r="N125">
        <f>VLOOKUP(B125,'Razzball Projections'!$B$2:$W$322,10,FALSE)</f>
        <v>137</v>
      </c>
      <c t="str" s="4" r="O125">
        <f>VLOOKUP(B125,'Razzball Projections'!$B$2:$W$322,11,FALSE)</f>
        <v>596</v>
      </c>
      <c t="str" s="4" r="P125">
        <f>VLOOKUP(B125,'Razzball Projections'!$B$2:$W$322,12,FALSE)</f>
        <v>3</v>
      </c>
      <c t="str" s="4" r="Q125">
        <f>VLOOKUP(B125,'Razzball Projections'!$B$2:$W$322,13,FALSE)</f>
        <v>0</v>
      </c>
      <c t="str" s="4" r="R125">
        <f>VLOOKUP(B125,'Razzball Projections'!$B$2:$W$322,14,FALSE)</f>
        <v>23</v>
      </c>
      <c t="str" s="4" r="S125">
        <f>VLOOKUP(B125,'Razzball Projections'!$B$2:$W$322,15,FALSE)</f>
        <v>183</v>
      </c>
      <c t="str" s="4" r="T125">
        <f>VLOOKUP(B125,'Razzball Projections'!$B$2:$W$322,16,FALSE)</f>
        <v>0</v>
      </c>
      <c t="str" s="33" r="U125">
        <f>VLOOKUP(B125,'Razzball Projections'!$B$2:$W$322,17,FALSE)</f>
        <v>97.7</v>
      </c>
      <c t="str" s="33" r="V125">
        <f>VLOOKUP(B125,'Razzball Projections'!$B$2:$W$322,18,FALSE)</f>
        <v>109.2</v>
      </c>
      <c t="str" s="33" r="W125">
        <f>VLOOKUP(B125,'Razzball Projections'!$B$2:$W$322,19,FALSE)</f>
        <v>120.7</v>
      </c>
      <c t="str" s="45" r="X125">
        <f>VLOOKUP(B125,'Razzball Projections'!$B$2:$W$322,20,FALSE)</f>
        <v>$9</v>
      </c>
      <c t="str" s="45" r="Y125">
        <f>VLOOKUP(B125,'Razzball Projections'!$B$2:$W$322,21,FALSE)</f>
        <v>$7</v>
      </c>
      <c t="str" s="45" r="Z125">
        <f>VLOOKUP(B125,'Razzball Projections'!$B$2:$W$322,22,FALSE)</f>
        <v>$6</v>
      </c>
      <c s="2" r="AB125"/>
    </row>
    <row customHeight="1" r="126" ht="15.0">
      <c t="str" s="44" r="A126">
        <f>VLOOKUP(B126&amp;"*",'Razzball Rankings'!$B$5:$H$204,7,FALSE)</f>
        <v>127</v>
      </c>
      <c t="str" s="29" r="B126">
        <f>'Razzball Projections'!B135</f>
        <v>Anquan Boldin</v>
      </c>
      <c t="str" s="4" r="C126">
        <f>VLOOKUP(B126,'Razzball Projections'!$B$2:$W$322,2,FALSE)</f>
        <v>WR</v>
      </c>
      <c t="str" s="4" r="D126">
        <f>VLOOKUP(B126,'Razzball Projections'!$B$2:$W$322,3,FALSE)</f>
        <v>SF</v>
      </c>
      <c s="4" r="E126"/>
      <c t="str" s="33" r="F126">
        <f>VLOOKUP(B126,'Fantasy Pros ECR'!$B$6:$H$312,7,FALSE)</f>
        <v>113.0</v>
      </c>
      <c t="str" s="33" r="G126">
        <f>VLOOKUP(B126,'Fantasy Pros ADP'!$B$6:$M$253,12,FALSE)</f>
        <v>116.4</v>
      </c>
      <c t="str" s="4" r="H126">
        <f>VLOOKUP(B126,'Razzball Projections'!$B$2:$W$322,4,FALSE)</f>
        <v>0</v>
      </c>
      <c t="str" s="4" r="I126">
        <f>VLOOKUP(B126,'Razzball Projections'!$B$2:$W$322,5,FALSE)</f>
        <v>0</v>
      </c>
      <c t="str" s="4" r="J126">
        <f>VLOOKUP(B126,'Razzball Projections'!$B$2:$W$322,6,FALSE)</f>
        <v>0</v>
      </c>
      <c t="str" s="4" r="K126">
        <f>VLOOKUP(B126,'Razzball Projections'!$B$2:$W$322,7,FALSE)</f>
        <v>0</v>
      </c>
      <c t="str" s="4" r="L126">
        <f>VLOOKUP(B126,'Razzball Projections'!$B$2:$W$322,8,FALSE)</f>
        <v>0</v>
      </c>
      <c t="str" s="4" r="M126">
        <f>VLOOKUP(B126,'Razzball Projections'!$B$2:$W$322,9,FALSE)</f>
        <v>0</v>
      </c>
      <c t="str" s="4" r="N126">
        <f>VLOOKUP(B126,'Razzball Projections'!$B$2:$W$322,10,FALSE)</f>
        <v>1</v>
      </c>
      <c t="str" s="4" r="O126">
        <f>VLOOKUP(B126,'Razzball Projections'!$B$2:$W$322,11,FALSE)</f>
        <v>7</v>
      </c>
      <c t="str" s="4" r="P126">
        <f>VLOOKUP(B126,'Razzball Projections'!$B$2:$W$322,12,FALSE)</f>
        <v>0</v>
      </c>
      <c t="str" s="4" r="Q126">
        <f>VLOOKUP(B126,'Razzball Projections'!$B$2:$W$322,13,FALSE)</f>
        <v>1</v>
      </c>
      <c t="str" s="4" r="R126">
        <f>VLOOKUP(B126,'Razzball Projections'!$B$2:$W$322,14,FALSE)</f>
        <v>50</v>
      </c>
      <c t="str" s="4" r="S126">
        <f>VLOOKUP(B126,'Razzball Projections'!$B$2:$W$322,15,FALSE)</f>
        <v>703</v>
      </c>
      <c t="str" s="4" r="T126">
        <f>VLOOKUP(B126,'Razzball Projections'!$B$2:$W$322,16,FALSE)</f>
        <v>4</v>
      </c>
      <c t="str" s="33" r="U126">
        <f>VLOOKUP(B126,'Razzball Projections'!$B$2:$W$322,17,FALSE)</f>
        <v>94.0</v>
      </c>
      <c t="str" s="33" r="V126">
        <f>VLOOKUP(B126,'Razzball Projections'!$B$2:$W$322,18,FALSE)</f>
        <v>119.0</v>
      </c>
      <c t="str" s="33" r="W126">
        <f>VLOOKUP(B126,'Razzball Projections'!$B$2:$W$322,19,FALSE)</f>
        <v>144.0</v>
      </c>
      <c t="str" s="45" r="X126">
        <f>VLOOKUP(B126,'Razzball Projections'!$B$2:$W$322,20,FALSE)</f>
        <v>$4</v>
      </c>
      <c t="str" s="45" r="Y126">
        <f>VLOOKUP(B126,'Razzball Projections'!$B$2:$W$322,21,FALSE)</f>
        <v>$6</v>
      </c>
      <c t="str" s="45" r="Z126">
        <f>VLOOKUP(B126,'Razzball Projections'!$B$2:$W$322,22,FALSE)</f>
        <v>$7</v>
      </c>
      <c s="2" r="AB126"/>
    </row>
    <row customHeight="1" r="127" ht="15.0">
      <c t="str" s="44" r="A127">
        <f>VLOOKUP(B127&amp;"*",'Razzball Rankings'!$B$5:$H$204,7,FALSE)</f>
        <v>128</v>
      </c>
      <c t="str" s="29" r="B127">
        <f>'Razzball Projections'!B34</f>
        <v>Ben Roethlisberger</v>
      </c>
      <c t="str" s="4" r="C127">
        <f>VLOOKUP(B127,'Razzball Projections'!$B$2:$W$322,2,FALSE)</f>
        <v>QB</v>
      </c>
      <c t="str" s="4" r="D127">
        <f>VLOOKUP(B127,'Razzball Projections'!$B$2:$W$322,3,FALSE)</f>
        <v>PIT</v>
      </c>
      <c t="s" s="4" r="E127">
        <v>144</v>
      </c>
      <c t="str" s="33" r="F127">
        <f>VLOOKUP(B127,'Fantasy Pros ECR'!$B$6:$H$312,7,FALSE)</f>
        <v>106.6</v>
      </c>
      <c t="str" s="33" r="G127">
        <f>VLOOKUP(B127,'Fantasy Pros ADP'!$B$6:$M$253,12,FALSE)</f>
        <v>124.2</v>
      </c>
      <c t="str" s="4" r="H127">
        <f>VLOOKUP(B127,'Razzball Projections'!$B$2:$W$322,4,FALSE)</f>
        <v>599</v>
      </c>
      <c t="str" s="4" r="I127">
        <f>VLOOKUP(B127,'Razzball Projections'!$B$2:$W$322,5,FALSE)</f>
        <v>370</v>
      </c>
      <c t="str" s="4" r="J127">
        <f>VLOOKUP(B127,'Razzball Projections'!$B$2:$W$322,6,FALSE)</f>
        <v>61.8</v>
      </c>
      <c t="str" s="4" r="K127">
        <f>VLOOKUP(B127,'Razzball Projections'!$B$2:$W$322,7,FALSE)</f>
        <v>4431</v>
      </c>
      <c t="str" s="4" r="L127">
        <f>VLOOKUP(B127,'Razzball Projections'!$B$2:$W$322,8,FALSE)</f>
        <v>27</v>
      </c>
      <c t="str" s="4" r="M127">
        <f>VLOOKUP(B127,'Razzball Projections'!$B$2:$W$322,9,FALSE)</f>
        <v>17</v>
      </c>
      <c t="str" s="4" r="N127">
        <f>VLOOKUP(B127,'Razzball Projections'!$B$2:$W$322,10,FALSE)</f>
        <v>33</v>
      </c>
      <c t="str" s="4" r="O127">
        <f>VLOOKUP(B127,'Razzball Projections'!$B$2:$W$322,11,FALSE)</f>
        <v>109</v>
      </c>
      <c t="str" s="4" r="P127">
        <f>VLOOKUP(B127,'Razzball Projections'!$B$2:$W$322,12,FALSE)</f>
        <v>1</v>
      </c>
      <c t="str" s="4" r="Q127">
        <f>VLOOKUP(B127,'Razzball Projections'!$B$2:$W$322,13,FALSE)</f>
        <v>5</v>
      </c>
      <c t="str" s="4" r="R127">
        <f>VLOOKUP(B127,'Razzball Projections'!$B$2:$W$322,14,FALSE)</f>
        <v>0</v>
      </c>
      <c t="str" s="4" r="S127">
        <f>VLOOKUP(B127,'Razzball Projections'!$B$2:$W$322,15,FALSE)</f>
        <v>0</v>
      </c>
      <c t="str" s="4" r="T127">
        <f>VLOOKUP(B127,'Razzball Projections'!$B$2:$W$322,16,FALSE)</f>
        <v>0</v>
      </c>
      <c t="str" s="33" r="U127">
        <f>VLOOKUP(B127,'Razzball Projections'!$B$2:$W$322,17,FALSE)</f>
        <v>258.1</v>
      </c>
      <c t="str" s="33" r="V127">
        <f>VLOOKUP(B127,'Razzball Projections'!$B$2:$W$322,18,FALSE)</f>
        <v>258.1</v>
      </c>
      <c t="str" s="33" r="W127">
        <f>VLOOKUP(B127,'Razzball Projections'!$B$2:$W$322,19,FALSE)</f>
        <v>258.1</v>
      </c>
      <c t="str" s="45" r="X127">
        <f>VLOOKUP(B127,'Razzball Projections'!$B$2:$W$322,20,FALSE)</f>
        <v>$8</v>
      </c>
      <c t="str" s="45" r="Y127">
        <f>VLOOKUP(B127,'Razzball Projections'!$B$2:$W$322,21,FALSE)</f>
        <v>$7</v>
      </c>
      <c t="str" s="45" r="Z127">
        <f>VLOOKUP(B127,'Razzball Projections'!$B$2:$W$322,22,FALSE)</f>
        <v>$6</v>
      </c>
      <c s="2" r="AB127"/>
    </row>
    <row customHeight="1" r="128" ht="15.0">
      <c t="str" s="44" r="A128">
        <f>VLOOKUP(B128&amp;"*",'Razzball Rankings'!$B$5:$H$204,7,FALSE)</f>
        <v>129</v>
      </c>
      <c t="str" s="29" r="B128">
        <f>'Razzball Projections'!B179</f>
        <v>Ahmad Bradshaw</v>
      </c>
      <c t="str" s="4" r="C128">
        <f>VLOOKUP(B128,'Razzball Projections'!$B$2:$W$322,2,FALSE)</f>
        <v>RB</v>
      </c>
      <c t="str" s="4" r="D128">
        <f>VLOOKUP(B128,'Razzball Projections'!$B$2:$W$322,3,FALSE)</f>
        <v>IND</v>
      </c>
      <c s="4" r="E128"/>
      <c t="str" s="33" r="F128">
        <f>VLOOKUP(B128,'Fantasy Pros ECR'!$B$6:$H$312,7,FALSE)</f>
        <v>141.1</v>
      </c>
      <c t="str" s="33" r="G128">
        <f>VLOOKUP(B128,'Fantasy Pros ADP'!$B$6:$M$253,12,FALSE)</f>
        <v>176.5</v>
      </c>
      <c t="str" s="4" r="H128">
        <f>VLOOKUP(B128,'Razzball Projections'!$B$2:$W$322,4,FALSE)</f>
        <v>0</v>
      </c>
      <c t="str" s="4" r="I128">
        <f>VLOOKUP(B128,'Razzball Projections'!$B$2:$W$322,5,FALSE)</f>
        <v>0</v>
      </c>
      <c t="str" s="4" r="J128">
        <f>VLOOKUP(B128,'Razzball Projections'!$B$2:$W$322,6,FALSE)</f>
        <v>0</v>
      </c>
      <c t="str" s="4" r="K128">
        <f>VLOOKUP(B128,'Razzball Projections'!$B$2:$W$322,7,FALSE)</f>
        <v>0</v>
      </c>
      <c t="str" s="4" r="L128">
        <f>VLOOKUP(B128,'Razzball Projections'!$B$2:$W$322,8,FALSE)</f>
        <v>0</v>
      </c>
      <c t="str" s="4" r="M128">
        <f>VLOOKUP(B128,'Razzball Projections'!$B$2:$W$322,9,FALSE)</f>
        <v>0</v>
      </c>
      <c t="str" s="4" r="N128">
        <f>VLOOKUP(B128,'Razzball Projections'!$B$2:$W$322,10,FALSE)</f>
        <v>128</v>
      </c>
      <c t="str" s="4" r="O128">
        <f>VLOOKUP(B128,'Razzball Projections'!$B$2:$W$322,11,FALSE)</f>
        <v>528</v>
      </c>
      <c t="str" s="4" r="P128">
        <f>VLOOKUP(B128,'Razzball Projections'!$B$2:$W$322,12,FALSE)</f>
        <v>5</v>
      </c>
      <c t="str" s="4" r="Q128">
        <f>VLOOKUP(B128,'Razzball Projections'!$B$2:$W$322,13,FALSE)</f>
        <v>2</v>
      </c>
      <c t="str" s="4" r="R128">
        <f>VLOOKUP(B128,'Razzball Projections'!$B$2:$W$322,14,FALSE)</f>
        <v>18</v>
      </c>
      <c t="str" s="4" r="S128">
        <f>VLOOKUP(B128,'Razzball Projections'!$B$2:$W$322,15,FALSE)</f>
        <v>134</v>
      </c>
      <c t="str" s="4" r="T128">
        <f>VLOOKUP(B128,'Razzball Projections'!$B$2:$W$322,16,FALSE)</f>
        <v>0</v>
      </c>
      <c t="str" s="33" r="U128">
        <f>VLOOKUP(B128,'Razzball Projections'!$B$2:$W$322,17,FALSE)</f>
        <v>95.0</v>
      </c>
      <c t="str" s="33" r="V128">
        <f>VLOOKUP(B128,'Razzball Projections'!$B$2:$W$322,18,FALSE)</f>
        <v>104.0</v>
      </c>
      <c t="str" s="33" r="W128">
        <f>VLOOKUP(B128,'Razzball Projections'!$B$2:$W$322,19,FALSE)</f>
        <v>113.0</v>
      </c>
      <c t="str" s="45" r="X128">
        <f>VLOOKUP(B128,'Razzball Projections'!$B$2:$W$322,20,FALSE)</f>
        <v>$0</v>
      </c>
      <c t="str" s="45" r="Y128">
        <f>VLOOKUP(B128,'Razzball Projections'!$B$2:$W$322,21,FALSE)</f>
        <v>$0</v>
      </c>
      <c t="str" s="45" r="Z128">
        <f>VLOOKUP(B128,'Razzball Projections'!$B$2:$W$322,22,FALSE)</f>
        <v>$0</v>
      </c>
      <c s="2" r="AB128"/>
    </row>
    <row customHeight="1" r="129" ht="15.0">
      <c t="str" s="44" r="A129">
        <f>VLOOKUP(B129&amp;"*",'Razzball Rankings'!$B$5:$H$204,7,FALSE)</f>
        <v>130</v>
      </c>
      <c t="str" s="29" r="B129">
        <f>'Razzball Projections'!B137</f>
        <v>Doug Baldwin</v>
      </c>
      <c t="str" s="4" r="C129">
        <f>VLOOKUP(B129,'Razzball Projections'!$B$2:$W$322,2,FALSE)</f>
        <v>WR</v>
      </c>
      <c t="str" s="4" r="D129">
        <f>VLOOKUP(B129,'Razzball Projections'!$B$2:$W$322,3,FALSE)</f>
        <v>SEA</v>
      </c>
      <c s="4" r="E129"/>
      <c t="str" s="33" r="F129">
        <f>VLOOKUP(B129,'Fantasy Pros ECR'!$B$6:$H$312,7,FALSE)</f>
        <v>140.8</v>
      </c>
      <c t="str" s="33" r="G129">
        <f>VLOOKUP(B129,'Fantasy Pros ADP'!$B$6:$M$253,12,FALSE)</f>
        <v>175.8</v>
      </c>
      <c t="str" s="4" r="H129">
        <f>VLOOKUP(B129,'Razzball Projections'!$B$2:$W$322,4,FALSE)</f>
        <v>0</v>
      </c>
      <c t="str" s="4" r="I129">
        <f>VLOOKUP(B129,'Razzball Projections'!$B$2:$W$322,5,FALSE)</f>
        <v>0</v>
      </c>
      <c t="str" s="4" r="J129">
        <f>VLOOKUP(B129,'Razzball Projections'!$B$2:$W$322,6,FALSE)</f>
        <v>0</v>
      </c>
      <c t="str" s="4" r="K129">
        <f>VLOOKUP(B129,'Razzball Projections'!$B$2:$W$322,7,FALSE)</f>
        <v>0</v>
      </c>
      <c t="str" s="4" r="L129">
        <f>VLOOKUP(B129,'Razzball Projections'!$B$2:$W$322,8,FALSE)</f>
        <v>0</v>
      </c>
      <c t="str" s="4" r="M129">
        <f>VLOOKUP(B129,'Razzball Projections'!$B$2:$W$322,9,FALSE)</f>
        <v>0</v>
      </c>
      <c t="str" s="4" r="N129">
        <f>VLOOKUP(B129,'Razzball Projections'!$B$2:$W$322,10,FALSE)</f>
        <v>1</v>
      </c>
      <c t="str" s="4" r="O129">
        <f>VLOOKUP(B129,'Razzball Projections'!$B$2:$W$322,11,FALSE)</f>
        <v>7</v>
      </c>
      <c t="str" s="4" r="P129">
        <f>VLOOKUP(B129,'Razzball Projections'!$B$2:$W$322,12,FALSE)</f>
        <v>0</v>
      </c>
      <c t="str" s="4" r="Q129">
        <f>VLOOKUP(B129,'Razzball Projections'!$B$2:$W$322,13,FALSE)</f>
        <v>1</v>
      </c>
      <c t="str" s="4" r="R129">
        <f>VLOOKUP(B129,'Razzball Projections'!$B$2:$W$322,14,FALSE)</f>
        <v>52</v>
      </c>
      <c t="str" s="4" r="S129">
        <f>VLOOKUP(B129,'Razzball Projections'!$B$2:$W$322,15,FALSE)</f>
        <v>710</v>
      </c>
      <c t="str" s="4" r="T129">
        <f>VLOOKUP(B129,'Razzball Projections'!$B$2:$W$322,16,FALSE)</f>
        <v>3</v>
      </c>
      <c t="str" s="33" r="U129">
        <f>VLOOKUP(B129,'Razzball Projections'!$B$2:$W$322,17,FALSE)</f>
        <v>88.7</v>
      </c>
      <c t="str" s="33" r="V129">
        <f>VLOOKUP(B129,'Razzball Projections'!$B$2:$W$322,18,FALSE)</f>
        <v>114.7</v>
      </c>
      <c t="str" s="33" r="W129">
        <f>VLOOKUP(B129,'Razzball Projections'!$B$2:$W$322,19,FALSE)</f>
        <v>140.7</v>
      </c>
      <c t="str" s="45" r="X129">
        <f>VLOOKUP(B129,'Razzball Projections'!$B$2:$W$322,20,FALSE)</f>
        <v>$2</v>
      </c>
      <c t="str" s="45" r="Y129">
        <f>VLOOKUP(B129,'Razzball Projections'!$B$2:$W$322,21,FALSE)</f>
        <v>$2</v>
      </c>
      <c t="str" s="45" r="Z129">
        <f>VLOOKUP(B129,'Razzball Projections'!$B$2:$W$322,22,FALSE)</f>
        <v>$2</v>
      </c>
      <c s="2" r="AB129"/>
    </row>
    <row customHeight="1" r="130" ht="15.0">
      <c t="str" s="44" r="A130">
        <f>VLOOKUP(B130&amp;"*",'Razzball Rankings'!$B$5:$H$204,7,FALSE)</f>
        <v>131</v>
      </c>
      <c t="str" s="29" r="B130">
        <f>'Razzball Projections'!B127</f>
        <v>Zach Ertz</v>
      </c>
      <c t="str" s="4" r="C130">
        <f>VLOOKUP(B130,'Razzball Projections'!$B$2:$W$322,2,FALSE)</f>
        <v>TE</v>
      </c>
      <c t="str" s="4" r="D130">
        <f>VLOOKUP(B130,'Razzball Projections'!$B$2:$W$322,3,FALSE)</f>
        <v>PHI</v>
      </c>
      <c s="4" r="E130"/>
      <c t="str" s="33" r="F130">
        <f>VLOOKUP(B130,'Fantasy Pros ECR'!$B$6:$H$312,7,FALSE)</f>
        <v>108.8</v>
      </c>
      <c t="str" s="33" r="G130">
        <f>VLOOKUP(B130,'Fantasy Pros ADP'!$B$6:$M$253,12,FALSE)</f>
        <v>118.2</v>
      </c>
      <c t="str" s="4" r="H130">
        <f>VLOOKUP(B130,'Razzball Projections'!$B$2:$W$322,4,FALSE)</f>
        <v>0</v>
      </c>
      <c t="str" s="4" r="I130">
        <f>VLOOKUP(B130,'Razzball Projections'!$B$2:$W$322,5,FALSE)</f>
        <v>0</v>
      </c>
      <c t="str" s="4" r="J130">
        <f>VLOOKUP(B130,'Razzball Projections'!$B$2:$W$322,6,FALSE)</f>
        <v>0</v>
      </c>
      <c t="str" s="4" r="K130">
        <f>VLOOKUP(B130,'Razzball Projections'!$B$2:$W$322,7,FALSE)</f>
        <v>0</v>
      </c>
      <c t="str" s="4" r="L130">
        <f>VLOOKUP(B130,'Razzball Projections'!$B$2:$W$322,8,FALSE)</f>
        <v>0</v>
      </c>
      <c t="str" s="4" r="M130">
        <f>VLOOKUP(B130,'Razzball Projections'!$B$2:$W$322,9,FALSE)</f>
        <v>0</v>
      </c>
      <c t="str" s="4" r="N130">
        <f>VLOOKUP(B130,'Razzball Projections'!$B$2:$W$322,10,FALSE)</f>
        <v>0</v>
      </c>
      <c t="str" s="4" r="O130">
        <f>VLOOKUP(B130,'Razzball Projections'!$B$2:$W$322,11,FALSE)</f>
        <v>0</v>
      </c>
      <c t="str" s="4" r="P130">
        <f>VLOOKUP(B130,'Razzball Projections'!$B$2:$W$322,12,FALSE)</f>
        <v>0</v>
      </c>
      <c t="str" s="4" r="Q130">
        <f>VLOOKUP(B130,'Razzball Projections'!$B$2:$W$322,13,FALSE)</f>
        <v>1</v>
      </c>
      <c t="str" s="4" r="R130">
        <f>VLOOKUP(B130,'Razzball Projections'!$B$2:$W$322,14,FALSE)</f>
        <v>55</v>
      </c>
      <c t="str" s="4" r="S130">
        <f>VLOOKUP(B130,'Razzball Projections'!$B$2:$W$322,15,FALSE)</f>
        <v>707</v>
      </c>
      <c t="str" s="4" r="T130">
        <f>VLOOKUP(B130,'Razzball Projections'!$B$2:$W$322,16,FALSE)</f>
        <v>5</v>
      </c>
      <c t="str" s="33" r="U130">
        <f>VLOOKUP(B130,'Razzball Projections'!$B$2:$W$322,17,FALSE)</f>
        <v>99.7</v>
      </c>
      <c t="str" s="33" r="V130">
        <f>VLOOKUP(B130,'Razzball Projections'!$B$2:$W$322,18,FALSE)</f>
        <v>127.2</v>
      </c>
      <c t="str" s="33" r="W130">
        <f>VLOOKUP(B130,'Razzball Projections'!$B$2:$W$322,19,FALSE)</f>
        <v>154.7</v>
      </c>
      <c t="str" s="45" r="X130">
        <f>VLOOKUP(B130,'Razzball Projections'!$B$2:$W$322,20,FALSE)</f>
        <v>$8</v>
      </c>
      <c t="str" s="45" r="Y130">
        <f>VLOOKUP(B130,'Razzball Projections'!$B$2:$W$322,21,FALSE)</f>
        <v>$8</v>
      </c>
      <c t="str" s="45" r="Z130">
        <f>VLOOKUP(B130,'Razzball Projections'!$B$2:$W$322,22,FALSE)</f>
        <v>$8</v>
      </c>
      <c s="2" r="AB130"/>
    </row>
    <row customHeight="1" r="131" ht="15.0">
      <c t="str" s="44" r="A131">
        <f>VLOOKUP(B131&amp;"*",'Razzball Rankings'!$B$5:$H$204,7,FALSE)</f>
        <v>132</v>
      </c>
      <c t="str" s="29" r="B131">
        <f>'Razzball Projections'!B151</f>
        <v>Justin Hunter</v>
      </c>
      <c t="str" s="4" r="C131">
        <f>VLOOKUP(B131,'Razzball Projections'!$B$2:$W$322,2,FALSE)</f>
        <v>WR</v>
      </c>
      <c t="str" s="4" r="D131">
        <f>VLOOKUP(B131,'Razzball Projections'!$B$2:$W$322,3,FALSE)</f>
        <v>TEN</v>
      </c>
      <c s="4" r="E131"/>
      <c t="str" s="33" r="F131">
        <f>VLOOKUP(B131,'Fantasy Pros ECR'!$B$6:$H$312,7,FALSE)</f>
        <v>111.0</v>
      </c>
      <c t="str" s="33" r="G131">
        <f>VLOOKUP(B131,'Fantasy Pros ADP'!$B$6:$M$253,12,FALSE)</f>
        <v>148.8</v>
      </c>
      <c t="str" s="4" r="H131">
        <f>VLOOKUP(B131,'Razzball Projections'!$B$2:$W$322,4,FALSE)</f>
        <v>0</v>
      </c>
      <c t="str" s="4" r="I131">
        <f>VLOOKUP(B131,'Razzball Projections'!$B$2:$W$322,5,FALSE)</f>
        <v>0</v>
      </c>
      <c t="str" s="4" r="J131">
        <f>VLOOKUP(B131,'Razzball Projections'!$B$2:$W$322,6,FALSE)</f>
        <v>0</v>
      </c>
      <c t="str" s="4" r="K131">
        <f>VLOOKUP(B131,'Razzball Projections'!$B$2:$W$322,7,FALSE)</f>
        <v>0</v>
      </c>
      <c t="str" s="4" r="L131">
        <f>VLOOKUP(B131,'Razzball Projections'!$B$2:$W$322,8,FALSE)</f>
        <v>0</v>
      </c>
      <c t="str" s="4" r="M131">
        <f>VLOOKUP(B131,'Razzball Projections'!$B$2:$W$322,9,FALSE)</f>
        <v>0</v>
      </c>
      <c t="str" s="4" r="N131">
        <f>VLOOKUP(B131,'Razzball Projections'!$B$2:$W$322,10,FALSE)</f>
        <v>0</v>
      </c>
      <c t="str" s="4" r="O131">
        <f>VLOOKUP(B131,'Razzball Projections'!$B$2:$W$322,11,FALSE)</f>
        <v>0</v>
      </c>
      <c t="str" s="4" r="P131">
        <f>VLOOKUP(B131,'Razzball Projections'!$B$2:$W$322,12,FALSE)</f>
        <v>0</v>
      </c>
      <c t="str" s="4" r="Q131">
        <f>VLOOKUP(B131,'Razzball Projections'!$B$2:$W$322,13,FALSE)</f>
        <v>0</v>
      </c>
      <c t="str" s="4" r="R131">
        <f>VLOOKUP(B131,'Razzball Projections'!$B$2:$W$322,14,FALSE)</f>
        <v>44</v>
      </c>
      <c t="str" s="4" r="S131">
        <f>VLOOKUP(B131,'Razzball Projections'!$B$2:$W$322,15,FALSE)</f>
        <v>647</v>
      </c>
      <c t="str" s="4" r="T131">
        <f>VLOOKUP(B131,'Razzball Projections'!$B$2:$W$322,16,FALSE)</f>
        <v>4</v>
      </c>
      <c t="str" s="33" r="U131">
        <f>VLOOKUP(B131,'Razzball Projections'!$B$2:$W$322,17,FALSE)</f>
        <v>88.7</v>
      </c>
      <c t="str" s="33" r="V131">
        <f>VLOOKUP(B131,'Razzball Projections'!$B$2:$W$322,18,FALSE)</f>
        <v>110.7</v>
      </c>
      <c t="str" s="33" r="W131">
        <f>VLOOKUP(B131,'Razzball Projections'!$B$2:$W$322,19,FALSE)</f>
        <v>132.7</v>
      </c>
      <c t="str" s="45" r="X131">
        <f>VLOOKUP(B131,'Razzball Projections'!$B$2:$W$322,20,FALSE)</f>
        <v>$1</v>
      </c>
      <c t="str" s="45" r="Y131">
        <f>VLOOKUP(B131,'Razzball Projections'!$B$2:$W$322,21,FALSE)</f>
        <v>$0</v>
      </c>
      <c t="str" s="45" r="Z131">
        <f>VLOOKUP(B131,'Razzball Projections'!$B$2:$W$322,22,FALSE)</f>
        <v>$0</v>
      </c>
      <c s="2" r="AB131"/>
    </row>
    <row customHeight="1" r="132" ht="15.0">
      <c t="str" s="44" r="A132">
        <f>VLOOKUP(B132&amp;"*",'Razzball Rankings'!$B$5:$H$204,7,FALSE)</f>
        <v>133</v>
      </c>
      <c t="str" s="29" r="B132">
        <f>'Razzball Projections'!B141</f>
        <v>Sammy Watkins</v>
      </c>
      <c t="str" s="4" r="C132">
        <f>VLOOKUP(B132,'Razzball Projections'!$B$2:$W$322,2,FALSE)</f>
        <v>WR</v>
      </c>
      <c t="str" s="4" r="D132">
        <f>VLOOKUP(B132,'Razzball Projections'!$B$2:$W$322,3,FALSE)</f>
        <v>BUF</v>
      </c>
      <c s="4" r="E132"/>
      <c t="str" s="33" r="F132">
        <f>VLOOKUP(B132,'Fantasy Pros ECR'!$B$6:$H$312,7,FALSE)</f>
        <v>95.3</v>
      </c>
      <c t="str" s="33" r="G132">
        <f>VLOOKUP(B132,'Fantasy Pros ADP'!$B$6:$M$253,12,FALSE)</f>
        <v>92.0</v>
      </c>
      <c t="str" s="4" r="H132">
        <f>VLOOKUP(B132,'Razzball Projections'!$B$2:$W$322,4,FALSE)</f>
        <v>0</v>
      </c>
      <c t="str" s="4" r="I132">
        <f>VLOOKUP(B132,'Razzball Projections'!$B$2:$W$322,5,FALSE)</f>
        <v>0</v>
      </c>
      <c t="str" s="4" r="J132">
        <f>VLOOKUP(B132,'Razzball Projections'!$B$2:$W$322,6,FALSE)</f>
        <v>0</v>
      </c>
      <c t="str" s="4" r="K132">
        <f>VLOOKUP(B132,'Razzball Projections'!$B$2:$W$322,7,FALSE)</f>
        <v>0</v>
      </c>
      <c t="str" s="4" r="L132">
        <f>VLOOKUP(B132,'Razzball Projections'!$B$2:$W$322,8,FALSE)</f>
        <v>0</v>
      </c>
      <c t="str" s="4" r="M132">
        <f>VLOOKUP(B132,'Razzball Projections'!$B$2:$W$322,9,FALSE)</f>
        <v>0</v>
      </c>
      <c t="str" s="4" r="N132">
        <f>VLOOKUP(B132,'Razzball Projections'!$B$2:$W$322,10,FALSE)</f>
        <v>4</v>
      </c>
      <c t="str" s="4" r="O132">
        <f>VLOOKUP(B132,'Razzball Projections'!$B$2:$W$322,11,FALSE)</f>
        <v>21</v>
      </c>
      <c t="str" s="4" r="P132">
        <f>VLOOKUP(B132,'Razzball Projections'!$B$2:$W$322,12,FALSE)</f>
        <v>0</v>
      </c>
      <c t="str" s="4" r="Q132">
        <f>VLOOKUP(B132,'Razzball Projections'!$B$2:$W$322,13,FALSE)</f>
        <v>1</v>
      </c>
      <c t="str" s="4" r="R132">
        <f>VLOOKUP(B132,'Razzball Projections'!$B$2:$W$322,14,FALSE)</f>
        <v>47</v>
      </c>
      <c t="str" s="4" r="S132">
        <f>VLOOKUP(B132,'Razzball Projections'!$B$2:$W$322,15,FALSE)</f>
        <v>699</v>
      </c>
      <c t="str" s="4" r="T132">
        <f>VLOOKUP(B132,'Razzball Projections'!$B$2:$W$322,16,FALSE)</f>
        <v>3</v>
      </c>
      <c t="str" s="33" r="U132">
        <f>VLOOKUP(B132,'Razzball Projections'!$B$2:$W$322,17,FALSE)</f>
        <v>88.0</v>
      </c>
      <c t="str" s="33" r="V132">
        <f>VLOOKUP(B132,'Razzball Projections'!$B$2:$W$322,18,FALSE)</f>
        <v>111.5</v>
      </c>
      <c t="str" s="33" r="W132">
        <f>VLOOKUP(B132,'Razzball Projections'!$B$2:$W$322,19,FALSE)</f>
        <v>135.0</v>
      </c>
      <c t="str" s="45" r="X132">
        <f>VLOOKUP(B132,'Razzball Projections'!$B$2:$W$322,20,FALSE)</f>
        <v>$10</v>
      </c>
      <c t="str" s="45" r="Y132">
        <f>VLOOKUP(B132,'Razzball Projections'!$B$2:$W$322,21,FALSE)</f>
        <v>$10</v>
      </c>
      <c t="str" s="45" r="Z132">
        <f>VLOOKUP(B132,'Razzball Projections'!$B$2:$W$322,22,FALSE)</f>
        <v>$12</v>
      </c>
      <c s="2" r="AB132"/>
    </row>
    <row customHeight="1" r="133" ht="15.0">
      <c t="str" s="44" r="A133">
        <f>VLOOKUP(B133&amp;"*",'Razzball Rankings'!$B$5:$H$204,7,FALSE)</f>
        <v>134</v>
      </c>
      <c t="str" s="29" r="B133">
        <f>'Razzball Projections'!B172</f>
        <v>Andre Brown</v>
      </c>
      <c t="str" s="4" r="C133">
        <f>VLOOKUP(B133,'Razzball Projections'!$B$2:$W$322,2,FALSE)</f>
        <v>RB</v>
      </c>
      <c t="str" s="4" r="D133">
        <f>VLOOKUP(B133,'Razzball Projections'!$B$2:$W$322,3,FALSE)</f>
        <v>HOU</v>
      </c>
      <c s="4" r="E133"/>
      <c t="str" s="33" r="F133">
        <f>VLOOKUP(B133,'Fantasy Pros ECR'!$B$6:$H$312,7,FALSE)</f>
        <v>164.5</v>
      </c>
      <c t="str" s="33" r="G133">
        <f>VLOOKUP(B133,'Fantasy Pros ADP'!$B$6:$M$253,12,FALSE)</f>
        <v>170.5</v>
      </c>
      <c t="str" s="4" r="H133">
        <f>VLOOKUP(B133,'Razzball Projections'!$B$2:$W$322,4,FALSE)</f>
        <v>0</v>
      </c>
      <c t="str" s="4" r="I133">
        <f>VLOOKUP(B133,'Razzball Projections'!$B$2:$W$322,5,FALSE)</f>
        <v>0</v>
      </c>
      <c t="str" s="4" r="J133">
        <f>VLOOKUP(B133,'Razzball Projections'!$B$2:$W$322,6,FALSE)</f>
        <v>0</v>
      </c>
      <c t="str" s="4" r="K133">
        <f>VLOOKUP(B133,'Razzball Projections'!$B$2:$W$322,7,FALSE)</f>
        <v>0</v>
      </c>
      <c t="str" s="4" r="L133">
        <f>VLOOKUP(B133,'Razzball Projections'!$B$2:$W$322,8,FALSE)</f>
        <v>0</v>
      </c>
      <c t="str" s="4" r="M133">
        <f>VLOOKUP(B133,'Razzball Projections'!$B$2:$W$322,9,FALSE)</f>
        <v>0</v>
      </c>
      <c t="str" s="4" r="N133">
        <f>VLOOKUP(B133,'Razzball Projections'!$B$2:$W$322,10,FALSE)</f>
        <v>152</v>
      </c>
      <c t="str" s="4" r="O133">
        <f>VLOOKUP(B133,'Razzball Projections'!$B$2:$W$322,11,FALSE)</f>
        <v>609</v>
      </c>
      <c t="str" s="4" r="P133">
        <f>VLOOKUP(B133,'Razzball Projections'!$B$2:$W$322,12,FALSE)</f>
        <v>4</v>
      </c>
      <c t="str" s="4" r="Q133">
        <f>VLOOKUP(B133,'Razzball Projections'!$B$2:$W$322,13,FALSE)</f>
        <v>1</v>
      </c>
      <c t="str" s="4" r="R133">
        <f>VLOOKUP(B133,'Razzball Projections'!$B$2:$W$322,14,FALSE)</f>
        <v>24</v>
      </c>
      <c t="str" s="4" r="S133">
        <f>VLOOKUP(B133,'Razzball Projections'!$B$2:$W$322,15,FALSE)</f>
        <v>111</v>
      </c>
      <c t="str" s="4" r="T133">
        <f>VLOOKUP(B133,'Razzball Projections'!$B$2:$W$322,16,FALSE)</f>
        <v>0</v>
      </c>
      <c t="str" s="33" r="U133">
        <f>VLOOKUP(B133,'Razzball Projections'!$B$2:$W$322,17,FALSE)</f>
        <v>94.6</v>
      </c>
      <c t="str" s="33" r="V133">
        <f>VLOOKUP(B133,'Razzball Projections'!$B$2:$W$322,18,FALSE)</f>
        <v>106.6</v>
      </c>
      <c t="str" s="33" r="W133">
        <f>VLOOKUP(B133,'Razzball Projections'!$B$2:$W$322,19,FALSE)</f>
        <v>118.6</v>
      </c>
      <c t="str" s="45" r="X133">
        <f>VLOOKUP(B133,'Razzball Projections'!$B$2:$W$322,20,FALSE)</f>
        <v>$0</v>
      </c>
      <c t="str" s="45" r="Y133">
        <f>VLOOKUP(B133,'Razzball Projections'!$B$2:$W$322,21,FALSE)</f>
        <v>$0</v>
      </c>
      <c t="str" s="45" r="Z133">
        <f>VLOOKUP(B133,'Razzball Projections'!$B$2:$W$322,22,FALSE)</f>
        <v>$0</v>
      </c>
      <c s="2" r="AB133"/>
    </row>
    <row customHeight="1" r="134" ht="15.0">
      <c t="str" s="44" r="A134">
        <f>VLOOKUP(B134&amp;"*",'Razzball Rankings'!$B$5:$H$204,7,FALSE)</f>
        <v>135</v>
      </c>
      <c t="str" s="29" r="B134">
        <f>'Razzball Projections'!B140</f>
        <v>Ladarius Green</v>
      </c>
      <c t="str" s="4" r="C134">
        <f>VLOOKUP(B134,'Razzball Projections'!$B$2:$W$322,2,FALSE)</f>
        <v>TE</v>
      </c>
      <c t="str" s="4" r="D134">
        <f>VLOOKUP(B134,'Razzball Projections'!$B$2:$W$322,3,FALSE)</f>
        <v>SD</v>
      </c>
      <c s="4" r="E134"/>
      <c t="str" s="33" r="F134">
        <f>VLOOKUP(B134,'Fantasy Pros ECR'!$B$6:$H$312,7,FALSE)</f>
        <v>135.1</v>
      </c>
      <c t="str" s="33" r="G134">
        <f>VLOOKUP(B134,'Fantasy Pros ADP'!$B$6:$M$253,12,FALSE)</f>
        <v>162.0</v>
      </c>
      <c t="str" s="4" r="H134">
        <f>VLOOKUP(B134,'Razzball Projections'!$B$2:$W$322,4,FALSE)</f>
        <v>0</v>
      </c>
      <c t="str" s="4" r="I134">
        <f>VLOOKUP(B134,'Razzball Projections'!$B$2:$W$322,5,FALSE)</f>
        <v>0</v>
      </c>
      <c t="str" s="4" r="J134">
        <f>VLOOKUP(B134,'Razzball Projections'!$B$2:$W$322,6,FALSE)</f>
        <v>0</v>
      </c>
      <c t="str" s="4" r="K134">
        <f>VLOOKUP(B134,'Razzball Projections'!$B$2:$W$322,7,FALSE)</f>
        <v>0</v>
      </c>
      <c t="str" s="4" r="L134">
        <f>VLOOKUP(B134,'Razzball Projections'!$B$2:$W$322,8,FALSE)</f>
        <v>0</v>
      </c>
      <c t="str" s="4" r="M134">
        <f>VLOOKUP(B134,'Razzball Projections'!$B$2:$W$322,9,FALSE)</f>
        <v>0</v>
      </c>
      <c t="str" s="4" r="N134">
        <f>VLOOKUP(B134,'Razzball Projections'!$B$2:$W$322,10,FALSE)</f>
        <v>0</v>
      </c>
      <c t="str" s="4" r="O134">
        <f>VLOOKUP(B134,'Razzball Projections'!$B$2:$W$322,11,FALSE)</f>
        <v>0</v>
      </c>
      <c t="str" s="4" r="P134">
        <f>VLOOKUP(B134,'Razzball Projections'!$B$2:$W$322,12,FALSE)</f>
        <v>0</v>
      </c>
      <c t="str" s="4" r="Q134">
        <f>VLOOKUP(B134,'Razzball Projections'!$B$2:$W$322,13,FALSE)</f>
        <v>0</v>
      </c>
      <c t="str" s="4" r="R134">
        <f>VLOOKUP(B134,'Razzball Projections'!$B$2:$W$322,14,FALSE)</f>
        <v>42</v>
      </c>
      <c t="str" s="4" r="S134">
        <f>VLOOKUP(B134,'Razzball Projections'!$B$2:$W$322,15,FALSE)</f>
        <v>596</v>
      </c>
      <c t="str" s="4" r="T134">
        <f>VLOOKUP(B134,'Razzball Projections'!$B$2:$W$322,16,FALSE)</f>
        <v>6</v>
      </c>
      <c t="str" s="33" r="U134">
        <f>VLOOKUP(B134,'Razzball Projections'!$B$2:$W$322,17,FALSE)</f>
        <v>95.6</v>
      </c>
      <c t="str" s="33" r="V134">
        <f>VLOOKUP(B134,'Razzball Projections'!$B$2:$W$322,18,FALSE)</f>
        <v>116.6</v>
      </c>
      <c t="str" s="33" r="W134">
        <f>VLOOKUP(B134,'Razzball Projections'!$B$2:$W$322,19,FALSE)</f>
        <v>137.6</v>
      </c>
      <c t="str" s="45" r="X134">
        <f>VLOOKUP(B134,'Razzball Projections'!$B$2:$W$322,20,FALSE)</f>
        <v>$4</v>
      </c>
      <c t="str" s="45" r="Y134">
        <f>VLOOKUP(B134,'Razzball Projections'!$B$2:$W$322,21,FALSE)</f>
        <v>$3</v>
      </c>
      <c t="str" s="45" r="Z134">
        <f>VLOOKUP(B134,'Razzball Projections'!$B$2:$W$322,22,FALSE)</f>
        <v>$3</v>
      </c>
      <c s="2" r="AB134"/>
    </row>
    <row customHeight="1" r="135" ht="15.0">
      <c t="str" s="44" r="A135">
        <f>VLOOKUP(B135&amp;"*",'Razzball Rankings'!$B$5:$H$204,7,FALSE)</f>
        <v>136</v>
      </c>
      <c t="str" s="29" r="B135">
        <f>'Razzball Projections'!B142</f>
        <v>Nate Washington</v>
      </c>
      <c t="str" s="4" r="C135">
        <f>VLOOKUP(B135,'Razzball Projections'!$B$2:$W$322,2,FALSE)</f>
        <v>WR</v>
      </c>
      <c t="str" s="4" r="D135">
        <f>VLOOKUP(B135,'Razzball Projections'!$B$2:$W$322,3,FALSE)</f>
        <v>TEN</v>
      </c>
      <c s="4" r="E135"/>
      <c t="str" s="33" r="F135">
        <f>VLOOKUP(B135,'Fantasy Pros ECR'!$B$6:$H$312,7,FALSE)</f>
        <v>189.3</v>
      </c>
      <c t="str" s="33" r="G135">
        <f>VLOOKUP(B135,'Fantasy Pros ADP'!$B$6:$M$253,12,FALSE)</f>
        <v>#N/A</v>
      </c>
      <c t="str" s="4" r="H135">
        <f>VLOOKUP(B135,'Razzball Projections'!$B$2:$W$322,4,FALSE)</f>
        <v>0</v>
      </c>
      <c t="str" s="4" r="I135">
        <f>VLOOKUP(B135,'Razzball Projections'!$B$2:$W$322,5,FALSE)</f>
        <v>0</v>
      </c>
      <c t="str" s="4" r="J135">
        <f>VLOOKUP(B135,'Razzball Projections'!$B$2:$W$322,6,FALSE)</f>
        <v>0</v>
      </c>
      <c t="str" s="4" r="K135">
        <f>VLOOKUP(B135,'Razzball Projections'!$B$2:$W$322,7,FALSE)</f>
        <v>0</v>
      </c>
      <c t="str" s="4" r="L135">
        <f>VLOOKUP(B135,'Razzball Projections'!$B$2:$W$322,8,FALSE)</f>
        <v>0</v>
      </c>
      <c t="str" s="4" r="M135">
        <f>VLOOKUP(B135,'Razzball Projections'!$B$2:$W$322,9,FALSE)</f>
        <v>0</v>
      </c>
      <c t="str" s="4" r="N135">
        <f>VLOOKUP(B135,'Razzball Projections'!$B$2:$W$322,10,FALSE)</f>
        <v>0</v>
      </c>
      <c t="str" s="4" r="O135">
        <f>VLOOKUP(B135,'Razzball Projections'!$B$2:$W$322,11,FALSE)</f>
        <v>0</v>
      </c>
      <c t="str" s="4" r="P135">
        <f>VLOOKUP(B135,'Razzball Projections'!$B$2:$W$322,12,FALSE)</f>
        <v>0</v>
      </c>
      <c t="str" s="4" r="Q135">
        <f>VLOOKUP(B135,'Razzball Projections'!$B$2:$W$322,13,FALSE)</f>
        <v>1</v>
      </c>
      <c t="str" s="4" r="R135">
        <f>VLOOKUP(B135,'Razzball Projections'!$B$2:$W$322,14,FALSE)</f>
        <v>47</v>
      </c>
      <c t="str" s="4" r="S135">
        <f>VLOOKUP(B135,'Razzball Projections'!$B$2:$W$322,15,FALSE)</f>
        <v>647</v>
      </c>
      <c t="str" s="4" r="T135">
        <f>VLOOKUP(B135,'Razzball Projections'!$B$2:$W$322,16,FALSE)</f>
        <v>4</v>
      </c>
      <c t="str" s="33" r="U135">
        <f>VLOOKUP(B135,'Razzball Projections'!$B$2:$W$322,17,FALSE)</f>
        <v>87.7</v>
      </c>
      <c t="str" s="33" r="V135">
        <f>VLOOKUP(B135,'Razzball Projections'!$B$2:$W$322,18,FALSE)</f>
        <v>111.2</v>
      </c>
      <c t="str" s="33" r="W135">
        <f>VLOOKUP(B135,'Razzball Projections'!$B$2:$W$322,19,FALSE)</f>
        <v>134.7</v>
      </c>
      <c t="str" s="45" r="X135">
        <f>VLOOKUP(B135,'Razzball Projections'!$B$2:$W$322,20,FALSE)</f>
        <v>$0</v>
      </c>
      <c t="str" s="45" r="Y135">
        <f>VLOOKUP(B135,'Razzball Projections'!$B$2:$W$322,21,FALSE)</f>
        <v>$0</v>
      </c>
      <c t="str" s="45" r="Z135">
        <f>VLOOKUP(B135,'Razzball Projections'!$B$2:$W$322,22,FALSE)</f>
        <v>$0</v>
      </c>
      <c s="2" r="AB135"/>
    </row>
    <row customHeight="1" r="136" ht="15.0">
      <c t="str" s="44" r="A136">
        <f>VLOOKUP(B136&amp;"*",'Razzball Rankings'!$B$5:$H$204,7,FALSE)</f>
        <v>137</v>
      </c>
      <c t="str" s="29" r="B136">
        <f>'Razzball Projections'!B163</f>
        <v>Knowshon Moreno</v>
      </c>
      <c t="str" s="4" r="C136">
        <f>VLOOKUP(B136,'Razzball Projections'!$B$2:$W$322,2,FALSE)</f>
        <v>RB</v>
      </c>
      <c t="str" s="4" r="D136">
        <f>VLOOKUP(B136,'Razzball Projections'!$B$2:$W$322,3,FALSE)</f>
        <v>MIA</v>
      </c>
      <c s="4" r="E136"/>
      <c t="str" s="33" r="F136">
        <f>VLOOKUP(B136,'Fantasy Pros ECR'!$B$6:$H$312,7,FALSE)</f>
        <v>125.8</v>
      </c>
      <c t="str" s="33" r="G136">
        <f>VLOOKUP(B136,'Fantasy Pros ADP'!$B$6:$M$253,12,FALSE)</f>
        <v>108.4</v>
      </c>
      <c t="str" s="4" r="H136">
        <f>VLOOKUP(B136,'Razzball Projections'!$B$2:$W$322,4,FALSE)</f>
        <v>0</v>
      </c>
      <c t="str" s="4" r="I136">
        <f>VLOOKUP(B136,'Razzball Projections'!$B$2:$W$322,5,FALSE)</f>
        <v>0</v>
      </c>
      <c t="str" s="4" r="J136">
        <f>VLOOKUP(B136,'Razzball Projections'!$B$2:$W$322,6,FALSE)</f>
        <v>0</v>
      </c>
      <c t="str" s="4" r="K136">
        <f>VLOOKUP(B136,'Razzball Projections'!$B$2:$W$322,7,FALSE)</f>
        <v>0</v>
      </c>
      <c t="str" s="4" r="L136">
        <f>VLOOKUP(B136,'Razzball Projections'!$B$2:$W$322,8,FALSE)</f>
        <v>0</v>
      </c>
      <c t="str" s="4" r="M136">
        <f>VLOOKUP(B136,'Razzball Projections'!$B$2:$W$322,9,FALSE)</f>
        <v>0</v>
      </c>
      <c t="str" s="4" r="N136">
        <f>VLOOKUP(B136,'Razzball Projections'!$B$2:$W$322,10,FALSE)</f>
        <v>127</v>
      </c>
      <c t="str" s="4" r="O136">
        <f>VLOOKUP(B136,'Razzball Projections'!$B$2:$W$322,11,FALSE)</f>
        <v>564</v>
      </c>
      <c t="str" s="4" r="P136">
        <f>VLOOKUP(B136,'Razzball Projections'!$B$2:$W$322,12,FALSE)</f>
        <v>2</v>
      </c>
      <c t="str" s="4" r="Q136">
        <f>VLOOKUP(B136,'Razzball Projections'!$B$2:$W$322,13,FALSE)</f>
        <v>2</v>
      </c>
      <c t="str" s="4" r="R136">
        <f>VLOOKUP(B136,'Razzball Projections'!$B$2:$W$322,14,FALSE)</f>
        <v>32</v>
      </c>
      <c t="str" s="4" r="S136">
        <f>VLOOKUP(B136,'Razzball Projections'!$B$2:$W$322,15,FALSE)</f>
        <v>223</v>
      </c>
      <c t="str" s="4" r="T136">
        <f>VLOOKUP(B136,'Razzball Projections'!$B$2:$W$322,16,FALSE)</f>
        <v>1</v>
      </c>
      <c t="str" s="33" r="U136">
        <f>VLOOKUP(B136,'Razzball Projections'!$B$2:$W$322,17,FALSE)</f>
        <v>92.7</v>
      </c>
      <c t="str" s="33" r="V136">
        <f>VLOOKUP(B136,'Razzball Projections'!$B$2:$W$322,18,FALSE)</f>
        <v>108.7</v>
      </c>
      <c t="str" s="33" r="W136">
        <f>VLOOKUP(B136,'Razzball Projections'!$B$2:$W$322,19,FALSE)</f>
        <v>124.7</v>
      </c>
      <c t="str" s="45" r="X136">
        <f>VLOOKUP(B136,'Razzball Projections'!$B$2:$W$322,20,FALSE)</f>
        <v>$5</v>
      </c>
      <c t="str" s="45" r="Y136">
        <f>VLOOKUP(B136,'Razzball Projections'!$B$2:$W$322,21,FALSE)</f>
        <v>$4</v>
      </c>
      <c t="str" s="45" r="Z136">
        <f>VLOOKUP(B136,'Razzball Projections'!$B$2:$W$322,22,FALSE)</f>
        <v>$3</v>
      </c>
      <c s="2" r="AB136"/>
    </row>
    <row customHeight="1" r="137" ht="15.0">
      <c t="str" s="44" r="A137">
        <f>VLOOKUP(B137&amp;"*",'Razzball Rankings'!$B$5:$H$204,7,FALSE)</f>
        <v>138</v>
      </c>
      <c t="str" s="29" r="B137">
        <f>'Razzball Projections'!B157</f>
        <v>Odell Beckham Jr.</v>
      </c>
      <c t="str" s="4" r="C137">
        <f>VLOOKUP(B137,'Razzball Projections'!$B$2:$W$322,2,FALSE)</f>
        <v>WR</v>
      </c>
      <c t="str" s="4" r="D137">
        <f>VLOOKUP(B137,'Razzball Projections'!$B$2:$W$322,3,FALSE)</f>
        <v>NYG</v>
      </c>
      <c s="4" r="E137"/>
      <c t="str" s="33" r="F137">
        <f>VLOOKUP(B137,'Fantasy Pros ECR'!$B$6:$H$312,7,FALSE)</f>
        <v>161.1</v>
      </c>
      <c t="str" s="33" r="G137">
        <f>VLOOKUP(B137,'Fantasy Pros ADP'!$B$6:$M$253,12,FALSE)</f>
        <v>181.5</v>
      </c>
      <c t="str" s="4" r="H137">
        <f>VLOOKUP(B137,'Razzball Projections'!$B$2:$W$322,4,FALSE)</f>
        <v>0</v>
      </c>
      <c t="str" s="4" r="I137">
        <f>VLOOKUP(B137,'Razzball Projections'!$B$2:$W$322,5,FALSE)</f>
        <v>0</v>
      </c>
      <c t="str" s="4" r="J137">
        <f>VLOOKUP(B137,'Razzball Projections'!$B$2:$W$322,6,FALSE)</f>
        <v>0</v>
      </c>
      <c t="str" s="4" r="K137">
        <f>VLOOKUP(B137,'Razzball Projections'!$B$2:$W$322,7,FALSE)</f>
        <v>0</v>
      </c>
      <c t="str" s="4" r="L137">
        <f>VLOOKUP(B137,'Razzball Projections'!$B$2:$W$322,8,FALSE)</f>
        <v>0</v>
      </c>
      <c t="str" s="4" r="M137">
        <f>VLOOKUP(B137,'Razzball Projections'!$B$2:$W$322,9,FALSE)</f>
        <v>0</v>
      </c>
      <c t="str" s="4" r="N137">
        <f>VLOOKUP(B137,'Razzball Projections'!$B$2:$W$322,10,FALSE)</f>
        <v>3</v>
      </c>
      <c t="str" s="4" r="O137">
        <f>VLOOKUP(B137,'Razzball Projections'!$B$2:$W$322,11,FALSE)</f>
        <v>18</v>
      </c>
      <c t="str" s="4" r="P137">
        <f>VLOOKUP(B137,'Razzball Projections'!$B$2:$W$322,12,FALSE)</f>
        <v>0</v>
      </c>
      <c t="str" s="4" r="Q137">
        <f>VLOOKUP(B137,'Razzball Projections'!$B$2:$W$322,13,FALSE)</f>
        <v>1</v>
      </c>
      <c t="str" s="4" r="R137">
        <f>VLOOKUP(B137,'Razzball Projections'!$B$2:$W$322,14,FALSE)</f>
        <v>41</v>
      </c>
      <c t="str" s="4" r="S137">
        <f>VLOOKUP(B137,'Razzball Projections'!$B$2:$W$322,15,FALSE)</f>
        <v>623</v>
      </c>
      <c t="str" s="4" r="T137">
        <f>VLOOKUP(B137,'Razzball Projections'!$B$2:$W$322,16,FALSE)</f>
        <v>4</v>
      </c>
      <c t="str" s="33" r="U137">
        <f>VLOOKUP(B137,'Razzball Projections'!$B$2:$W$322,17,FALSE)</f>
        <v>86.7</v>
      </c>
      <c t="str" s="33" r="V137">
        <f>VLOOKUP(B137,'Razzball Projections'!$B$2:$W$322,18,FALSE)</f>
        <v>107.2</v>
      </c>
      <c t="str" s="33" r="W137">
        <f>VLOOKUP(B137,'Razzball Projections'!$B$2:$W$322,19,FALSE)</f>
        <v>127.7</v>
      </c>
      <c t="str" s="45" r="X137">
        <f>VLOOKUP(B137,'Razzball Projections'!$B$2:$W$322,20,FALSE)</f>
        <v>$0</v>
      </c>
      <c t="str" s="45" r="Y137">
        <f>VLOOKUP(B137,'Razzball Projections'!$B$2:$W$322,21,FALSE)</f>
        <v>$0</v>
      </c>
      <c t="str" s="45" r="Z137">
        <f>VLOOKUP(B137,'Razzball Projections'!$B$2:$W$322,22,FALSE)</f>
        <v>$0</v>
      </c>
      <c s="2" r="AB137"/>
    </row>
    <row customHeight="1" r="138" ht="15.0">
      <c t="str" s="44" r="A138">
        <f>VLOOKUP(B138&amp;"*",'Razzball Rankings'!$B$5:$H$204,7,FALSE)</f>
        <v>139</v>
      </c>
      <c t="str" s="29" r="B138">
        <f>'Razzball Projections'!B156</f>
        <v>Brandin Cooks</v>
      </c>
      <c t="str" s="4" r="C138">
        <f>VLOOKUP(B138,'Razzball Projections'!$B$2:$W$322,2,FALSE)</f>
        <v>WR</v>
      </c>
      <c t="str" s="4" r="D138">
        <f>VLOOKUP(B138,'Razzball Projections'!$B$2:$W$322,3,FALSE)</f>
        <v>NO</v>
      </c>
      <c s="4" r="E138"/>
      <c t="str" s="33" r="F138">
        <f>VLOOKUP(B138,'Fantasy Pros ECR'!$B$6:$H$312,7,FALSE)</f>
        <v>96.8</v>
      </c>
      <c t="str" s="33" r="G138">
        <f>VLOOKUP(B138,'Fantasy Pros ADP'!$B$6:$M$253,12,FALSE)</f>
        <v>104.2</v>
      </c>
      <c t="str" s="4" r="H138">
        <f>VLOOKUP(B138,'Razzball Projections'!$B$2:$W$322,4,FALSE)</f>
        <v>0</v>
      </c>
      <c t="str" s="4" r="I138">
        <f>VLOOKUP(B138,'Razzball Projections'!$B$2:$W$322,5,FALSE)</f>
        <v>0</v>
      </c>
      <c t="str" s="4" r="J138">
        <f>VLOOKUP(B138,'Razzball Projections'!$B$2:$W$322,6,FALSE)</f>
        <v>0</v>
      </c>
      <c t="str" s="4" r="K138">
        <f>VLOOKUP(B138,'Razzball Projections'!$B$2:$W$322,7,FALSE)</f>
        <v>0</v>
      </c>
      <c t="str" s="4" r="L138">
        <f>VLOOKUP(B138,'Razzball Projections'!$B$2:$W$322,8,FALSE)</f>
        <v>0</v>
      </c>
      <c t="str" s="4" r="M138">
        <f>VLOOKUP(B138,'Razzball Projections'!$B$2:$W$322,9,FALSE)</f>
        <v>0</v>
      </c>
      <c t="str" s="4" r="N138">
        <f>VLOOKUP(B138,'Razzball Projections'!$B$2:$W$322,10,FALSE)</f>
        <v>5</v>
      </c>
      <c t="str" s="4" r="O138">
        <f>VLOOKUP(B138,'Razzball Projections'!$B$2:$W$322,11,FALSE)</f>
        <v>26</v>
      </c>
      <c t="str" s="4" r="P138">
        <f>VLOOKUP(B138,'Razzball Projections'!$B$2:$W$322,12,FALSE)</f>
        <v>0</v>
      </c>
      <c t="str" s="4" r="Q138">
        <f>VLOOKUP(B138,'Razzball Projections'!$B$2:$W$322,13,FALSE)</f>
        <v>2</v>
      </c>
      <c t="str" s="4" r="R138">
        <f>VLOOKUP(B138,'Razzball Projections'!$B$2:$W$322,14,FALSE)</f>
        <v>42</v>
      </c>
      <c t="str" s="4" r="S138">
        <f>VLOOKUP(B138,'Razzball Projections'!$B$2:$W$322,15,FALSE)</f>
        <v>629</v>
      </c>
      <c t="str" s="4" r="T138">
        <f>VLOOKUP(B138,'Razzball Projections'!$B$2:$W$322,16,FALSE)</f>
        <v>4</v>
      </c>
      <c t="str" s="33" r="U138">
        <f>VLOOKUP(B138,'Razzball Projections'!$B$2:$W$322,17,FALSE)</f>
        <v>86.5</v>
      </c>
      <c t="str" s="33" r="V138">
        <f>VLOOKUP(B138,'Razzball Projections'!$B$2:$W$322,18,FALSE)</f>
        <v>107.5</v>
      </c>
      <c t="str" s="33" r="W138">
        <f>VLOOKUP(B138,'Razzball Projections'!$B$2:$W$322,19,FALSE)</f>
        <v>128.5</v>
      </c>
      <c t="str" s="45" r="X138">
        <f>VLOOKUP(B138,'Razzball Projections'!$B$2:$W$322,20,FALSE)</f>
        <v>$4</v>
      </c>
      <c t="str" s="45" r="Y138">
        <f>VLOOKUP(B138,'Razzball Projections'!$B$2:$W$322,21,FALSE)</f>
        <v>$4</v>
      </c>
      <c t="str" s="45" r="Z138">
        <f>VLOOKUP(B138,'Razzball Projections'!$B$2:$W$322,22,FALSE)</f>
        <v>$4</v>
      </c>
      <c s="2" r="AB138"/>
    </row>
    <row customHeight="1" r="139" ht="15.0">
      <c t="str" s="44" r="A139">
        <f>VLOOKUP(B139&amp;"*",'Razzball Rankings'!$B$5:$H$204,7,FALSE)</f>
        <v>140</v>
      </c>
      <c t="str" s="29" r="B139">
        <f>'Razzball Projections'!B121</f>
        <v>Martellus Bennett</v>
      </c>
      <c t="str" s="4" r="C139">
        <f>VLOOKUP(B139,'Razzball Projections'!$B$2:$W$322,2,FALSE)</f>
        <v>TE</v>
      </c>
      <c t="str" s="4" r="D139">
        <f>VLOOKUP(B139,'Razzball Projections'!$B$2:$W$322,3,FALSE)</f>
        <v>CHI</v>
      </c>
      <c s="4" r="E139"/>
      <c t="str" s="33" r="F139">
        <f>VLOOKUP(B139,'Fantasy Pros ECR'!$B$6:$H$312,7,FALSE)</f>
        <v>124.3</v>
      </c>
      <c t="str" s="33" r="G139">
        <f>VLOOKUP(B139,'Fantasy Pros ADP'!$B$6:$M$253,12,FALSE)</f>
        <v>120.8</v>
      </c>
      <c t="str" s="4" r="H139">
        <f>VLOOKUP(B139,'Razzball Projections'!$B$2:$W$322,4,FALSE)</f>
        <v>0</v>
      </c>
      <c t="str" s="4" r="I139">
        <f>VLOOKUP(B139,'Razzball Projections'!$B$2:$W$322,5,FALSE)</f>
        <v>0</v>
      </c>
      <c t="str" s="4" r="J139">
        <f>VLOOKUP(B139,'Razzball Projections'!$B$2:$W$322,6,FALSE)</f>
        <v>0</v>
      </c>
      <c t="str" s="4" r="K139">
        <f>VLOOKUP(B139,'Razzball Projections'!$B$2:$W$322,7,FALSE)</f>
        <v>0</v>
      </c>
      <c t="str" s="4" r="L139">
        <f>VLOOKUP(B139,'Razzball Projections'!$B$2:$W$322,8,FALSE)</f>
        <v>0</v>
      </c>
      <c t="str" s="4" r="M139">
        <f>VLOOKUP(B139,'Razzball Projections'!$B$2:$W$322,9,FALSE)</f>
        <v>0</v>
      </c>
      <c t="str" s="4" r="N139">
        <f>VLOOKUP(B139,'Razzball Projections'!$B$2:$W$322,10,FALSE)</f>
        <v>0</v>
      </c>
      <c t="str" s="4" r="O139">
        <f>VLOOKUP(B139,'Razzball Projections'!$B$2:$W$322,11,FALSE)</f>
        <v>0</v>
      </c>
      <c t="str" s="4" r="P139">
        <f>VLOOKUP(B139,'Razzball Projections'!$B$2:$W$322,12,FALSE)</f>
        <v>0</v>
      </c>
      <c t="str" s="4" r="Q139">
        <f>VLOOKUP(B139,'Razzball Projections'!$B$2:$W$322,13,FALSE)</f>
        <v>1</v>
      </c>
      <c t="str" s="4" r="R139">
        <f>VLOOKUP(B139,'Razzball Projections'!$B$2:$W$322,14,FALSE)</f>
        <v>64</v>
      </c>
      <c t="str" s="4" r="S139">
        <f>VLOOKUP(B139,'Razzball Projections'!$B$2:$W$322,15,FALSE)</f>
        <v>713</v>
      </c>
      <c t="str" s="4" r="T139">
        <f>VLOOKUP(B139,'Razzball Projections'!$B$2:$W$322,16,FALSE)</f>
        <v>4</v>
      </c>
      <c t="str" s="33" r="U139">
        <f>VLOOKUP(B139,'Razzball Projections'!$B$2:$W$322,17,FALSE)</f>
        <v>94.3</v>
      </c>
      <c t="str" s="33" r="V139">
        <f>VLOOKUP(B139,'Razzball Projections'!$B$2:$W$322,18,FALSE)</f>
        <v>126.3</v>
      </c>
      <c t="str" s="33" r="W139">
        <f>VLOOKUP(B139,'Razzball Projections'!$B$2:$W$322,19,FALSE)</f>
        <v>158.3</v>
      </c>
      <c t="str" s="45" r="X139">
        <f>VLOOKUP(B139,'Razzball Projections'!$B$2:$W$322,20,FALSE)</f>
        <v>$6</v>
      </c>
      <c t="str" s="45" r="Y139">
        <f>VLOOKUP(B139,'Razzball Projections'!$B$2:$W$322,21,FALSE)</f>
        <v>$7</v>
      </c>
      <c t="str" s="45" r="Z139">
        <f>VLOOKUP(B139,'Razzball Projections'!$B$2:$W$322,22,FALSE)</f>
        <v>$8</v>
      </c>
      <c s="2" r="AB139"/>
    </row>
    <row customHeight="1" r="140" ht="15.0">
      <c t="str" s="44" r="A140">
        <f>VLOOKUP(B140&amp;"*",'Razzball Rankings'!$B$5:$H$204,7,FALSE)</f>
        <v>141</v>
      </c>
      <c t="str" s="29" r="B140">
        <f>'Razzball Projections'!B146</f>
        <v>Riley Cooper</v>
      </c>
      <c t="str" s="4" r="C140">
        <f>VLOOKUP(B140,'Razzball Projections'!$B$2:$W$322,2,FALSE)</f>
        <v>WR</v>
      </c>
      <c t="str" s="4" r="D140">
        <f>VLOOKUP(B140,'Razzball Projections'!$B$2:$W$322,3,FALSE)</f>
        <v>PHI</v>
      </c>
      <c s="4" r="E140"/>
      <c t="str" s="33" r="F140">
        <f>VLOOKUP(B140,'Fantasy Pros ECR'!$B$6:$H$312,7,FALSE)</f>
        <v>114.1</v>
      </c>
      <c t="str" s="33" r="G140">
        <f>VLOOKUP(B140,'Fantasy Pros ADP'!$B$6:$M$253,12,FALSE)</f>
        <v>112.2</v>
      </c>
      <c t="str" s="4" r="H140">
        <f>VLOOKUP(B140,'Razzball Projections'!$B$2:$W$322,4,FALSE)</f>
        <v>0</v>
      </c>
      <c t="str" s="4" r="I140">
        <f>VLOOKUP(B140,'Razzball Projections'!$B$2:$W$322,5,FALSE)</f>
        <v>0</v>
      </c>
      <c t="str" s="4" r="J140">
        <f>VLOOKUP(B140,'Razzball Projections'!$B$2:$W$322,6,FALSE)</f>
        <v>0</v>
      </c>
      <c t="str" s="4" r="K140">
        <f>VLOOKUP(B140,'Razzball Projections'!$B$2:$W$322,7,FALSE)</f>
        <v>0</v>
      </c>
      <c t="str" s="4" r="L140">
        <f>VLOOKUP(B140,'Razzball Projections'!$B$2:$W$322,8,FALSE)</f>
        <v>0</v>
      </c>
      <c t="str" s="4" r="M140">
        <f>VLOOKUP(B140,'Razzball Projections'!$B$2:$W$322,9,FALSE)</f>
        <v>0</v>
      </c>
      <c t="str" s="4" r="N140">
        <f>VLOOKUP(B140,'Razzball Projections'!$B$2:$W$322,10,FALSE)</f>
        <v>0</v>
      </c>
      <c t="str" s="4" r="O140">
        <f>VLOOKUP(B140,'Razzball Projections'!$B$2:$W$322,11,FALSE)</f>
        <v>0</v>
      </c>
      <c t="str" s="4" r="P140">
        <f>VLOOKUP(B140,'Razzball Projections'!$B$2:$W$322,12,FALSE)</f>
        <v>0</v>
      </c>
      <c t="str" s="4" r="Q140">
        <f>VLOOKUP(B140,'Razzball Projections'!$B$2:$W$322,13,FALSE)</f>
        <v>1</v>
      </c>
      <c t="str" s="4" r="R140">
        <f>VLOOKUP(B140,'Razzball Projections'!$B$2:$W$322,14,FALSE)</f>
        <v>48</v>
      </c>
      <c t="str" s="4" r="S140">
        <f>VLOOKUP(B140,'Razzball Projections'!$B$2:$W$322,15,FALSE)</f>
        <v>620</v>
      </c>
      <c t="str" s="4" r="T140">
        <f>VLOOKUP(B140,'Razzball Projections'!$B$2:$W$322,16,FALSE)</f>
        <v>4</v>
      </c>
      <c t="str" s="33" r="U140">
        <f>VLOOKUP(B140,'Razzball Projections'!$B$2:$W$322,17,FALSE)</f>
        <v>85.0</v>
      </c>
      <c t="str" s="33" r="V140">
        <f>VLOOKUP(B140,'Razzball Projections'!$B$2:$W$322,18,FALSE)</f>
        <v>109.0</v>
      </c>
      <c t="str" s="33" r="W140">
        <f>VLOOKUP(B140,'Razzball Projections'!$B$2:$W$322,19,FALSE)</f>
        <v>133.0</v>
      </c>
      <c t="str" s="45" r="X140">
        <f>VLOOKUP(B140,'Razzball Projections'!$B$2:$W$322,20,FALSE)</f>
        <v>$5</v>
      </c>
      <c t="str" s="45" r="Y140">
        <f>VLOOKUP(B140,'Razzball Projections'!$B$2:$W$322,21,FALSE)</f>
        <v>$5</v>
      </c>
      <c t="str" s="45" r="Z140">
        <f>VLOOKUP(B140,'Razzball Projections'!$B$2:$W$322,22,FALSE)</f>
        <v>$6</v>
      </c>
      <c s="2" r="AB140"/>
    </row>
    <row customHeight="1" r="141" ht="15.0">
      <c t="str" s="44" r="A141">
        <f>VLOOKUP(B141&amp;"*",'Razzball Rankings'!$B$5:$H$204,7,FALSE)</f>
        <v>142</v>
      </c>
      <c t="str" s="29" r="B141">
        <f>'Razzball Projections'!B118</f>
        <v>Heath Miller</v>
      </c>
      <c t="str" s="4" r="C141">
        <f>VLOOKUP(B141,'Razzball Projections'!$B$2:$W$322,2,FALSE)</f>
        <v>TE</v>
      </c>
      <c t="str" s="4" r="D141">
        <f>VLOOKUP(B141,'Razzball Projections'!$B$2:$W$322,3,FALSE)</f>
        <v>PIT</v>
      </c>
      <c s="4" r="E141"/>
      <c t="str" s="33" r="F141">
        <f>VLOOKUP(B141,'Fantasy Pros ECR'!$B$6:$H$312,7,FALSE)</f>
        <v>145.0</v>
      </c>
      <c t="str" s="33" r="G141">
        <f>VLOOKUP(B141,'Fantasy Pros ADP'!$B$6:$M$253,12,FALSE)</f>
        <v>154.3</v>
      </c>
      <c t="str" s="4" r="H141">
        <f>VLOOKUP(B141,'Razzball Projections'!$B$2:$W$322,4,FALSE)</f>
        <v>0</v>
      </c>
      <c t="str" s="4" r="I141">
        <f>VLOOKUP(B141,'Razzball Projections'!$B$2:$W$322,5,FALSE)</f>
        <v>0</v>
      </c>
      <c t="str" s="4" r="J141">
        <f>VLOOKUP(B141,'Razzball Projections'!$B$2:$W$322,6,FALSE)</f>
        <v>0</v>
      </c>
      <c t="str" s="4" r="K141">
        <f>VLOOKUP(B141,'Razzball Projections'!$B$2:$W$322,7,FALSE)</f>
        <v>0</v>
      </c>
      <c t="str" s="4" r="L141">
        <f>VLOOKUP(B141,'Razzball Projections'!$B$2:$W$322,8,FALSE)</f>
        <v>0</v>
      </c>
      <c t="str" s="4" r="M141">
        <f>VLOOKUP(B141,'Razzball Projections'!$B$2:$W$322,9,FALSE)</f>
        <v>0</v>
      </c>
      <c t="str" s="4" r="N141">
        <f>VLOOKUP(B141,'Razzball Projections'!$B$2:$W$322,10,FALSE)</f>
        <v>0</v>
      </c>
      <c t="str" s="4" r="O141">
        <f>VLOOKUP(B141,'Razzball Projections'!$B$2:$W$322,11,FALSE)</f>
        <v>0</v>
      </c>
      <c t="str" s="4" r="P141">
        <f>VLOOKUP(B141,'Razzball Projections'!$B$2:$W$322,12,FALSE)</f>
        <v>0</v>
      </c>
      <c t="str" s="4" r="Q141">
        <f>VLOOKUP(B141,'Razzball Projections'!$B$2:$W$322,13,FALSE)</f>
        <v>1</v>
      </c>
      <c t="str" s="4" r="R141">
        <f>VLOOKUP(B141,'Razzball Projections'!$B$2:$W$322,14,FALSE)</f>
        <v>66</v>
      </c>
      <c t="str" s="4" r="S141">
        <f>VLOOKUP(B141,'Razzball Projections'!$B$2:$W$322,15,FALSE)</f>
        <v>722</v>
      </c>
      <c t="str" s="4" r="T141">
        <f>VLOOKUP(B141,'Razzball Projections'!$B$2:$W$322,16,FALSE)</f>
        <v>4</v>
      </c>
      <c t="str" s="33" r="U141">
        <f>VLOOKUP(B141,'Razzball Projections'!$B$2:$W$322,17,FALSE)</f>
        <v>94.2</v>
      </c>
      <c t="str" s="33" r="V141">
        <f>VLOOKUP(B141,'Razzball Projections'!$B$2:$W$322,18,FALSE)</f>
        <v>127.2</v>
      </c>
      <c t="str" s="33" r="W141">
        <f>VLOOKUP(B141,'Razzball Projections'!$B$2:$W$322,19,FALSE)</f>
        <v>160.2</v>
      </c>
      <c t="str" s="45" r="X141">
        <f>VLOOKUP(B141,'Razzball Projections'!$B$2:$W$322,20,FALSE)</f>
        <v>$4</v>
      </c>
      <c t="str" s="45" r="Y141">
        <f>VLOOKUP(B141,'Razzball Projections'!$B$2:$W$322,21,FALSE)</f>
        <v>$6</v>
      </c>
      <c t="str" s="45" r="Z141">
        <f>VLOOKUP(B141,'Razzball Projections'!$B$2:$W$322,22,FALSE)</f>
        <v>$7</v>
      </c>
      <c s="2" r="AB141"/>
    </row>
    <row customHeight="1" r="142" ht="15.0">
      <c t="str" s="44" r="A142">
        <f>VLOOKUP(B142&amp;"*",'Razzball Rankings'!$B$5:$H$204,7,FALSE)</f>
        <v>143</v>
      </c>
      <c t="str" s="29" r="B142">
        <f>'Razzball Projections'!B143</f>
        <v>Roy Helu</v>
      </c>
      <c t="str" s="4" r="C142">
        <f>VLOOKUP(B142,'Razzball Projections'!$B$2:$W$322,2,FALSE)</f>
        <v>RB</v>
      </c>
      <c t="str" s="4" r="D142">
        <f>VLOOKUP(B142,'Razzball Projections'!$B$2:$W$322,3,FALSE)</f>
        <v>WAS</v>
      </c>
      <c s="4" r="E142"/>
      <c t="str" s="33" r="F142">
        <f>VLOOKUP(B142,'Fantasy Pros ECR'!$B$6:$H$312,7,FALSE)</f>
        <v>168.8</v>
      </c>
      <c t="str" s="33" r="G142">
        <f>VLOOKUP(B142,'Fantasy Pros ADP'!$B$6:$M$253,12,FALSE)</f>
        <v>200.5</v>
      </c>
      <c t="str" s="4" r="H142">
        <f>VLOOKUP(B142,'Razzball Projections'!$B$2:$W$322,4,FALSE)</f>
        <v>0</v>
      </c>
      <c t="str" s="4" r="I142">
        <f>VLOOKUP(B142,'Razzball Projections'!$B$2:$W$322,5,FALSE)</f>
        <v>0</v>
      </c>
      <c t="str" s="4" r="J142">
        <f>VLOOKUP(B142,'Razzball Projections'!$B$2:$W$322,6,FALSE)</f>
        <v>0</v>
      </c>
      <c t="str" s="4" r="K142">
        <f>VLOOKUP(B142,'Razzball Projections'!$B$2:$W$322,7,FALSE)</f>
        <v>0</v>
      </c>
      <c t="str" s="4" r="L142">
        <f>VLOOKUP(B142,'Razzball Projections'!$B$2:$W$322,8,FALSE)</f>
        <v>0</v>
      </c>
      <c t="str" s="4" r="M142">
        <f>VLOOKUP(B142,'Razzball Projections'!$B$2:$W$322,9,FALSE)</f>
        <v>0</v>
      </c>
      <c t="str" s="4" r="N142">
        <f>VLOOKUP(B142,'Razzball Projections'!$B$2:$W$322,10,FALSE)</f>
        <v>78</v>
      </c>
      <c t="str" s="4" r="O142">
        <f>VLOOKUP(B142,'Razzball Projections'!$B$2:$W$322,11,FALSE)</f>
        <v>316</v>
      </c>
      <c t="str" s="4" r="P142">
        <f>VLOOKUP(B142,'Razzball Projections'!$B$2:$W$322,12,FALSE)</f>
        <v>2</v>
      </c>
      <c t="str" s="4" r="Q142">
        <f>VLOOKUP(B142,'Razzball Projections'!$B$2:$W$322,13,FALSE)</f>
        <v>2</v>
      </c>
      <c t="str" s="4" r="R142">
        <f>VLOOKUP(B142,'Razzball Projections'!$B$2:$W$322,14,FALSE)</f>
        <v>49</v>
      </c>
      <c t="str" s="4" r="S142">
        <f>VLOOKUP(B142,'Razzball Projections'!$B$2:$W$322,15,FALSE)</f>
        <v>405</v>
      </c>
      <c t="str" s="4" r="T142">
        <f>VLOOKUP(B142,'Razzball Projections'!$B$2:$W$322,16,FALSE)</f>
        <v>1</v>
      </c>
      <c t="str" s="33" r="U142">
        <f>VLOOKUP(B142,'Razzball Projections'!$B$2:$W$322,17,FALSE)</f>
        <v>85.5</v>
      </c>
      <c t="str" s="33" r="V142">
        <f>VLOOKUP(B142,'Razzball Projections'!$B$2:$W$322,18,FALSE)</f>
        <v>110.0</v>
      </c>
      <c t="str" s="33" r="W142">
        <f>VLOOKUP(B142,'Razzball Projections'!$B$2:$W$322,19,FALSE)</f>
        <v>134.5</v>
      </c>
      <c t="str" s="45" r="X142">
        <f>VLOOKUP(B142,'Razzball Projections'!$B$2:$W$322,20,FALSE)</f>
        <v>$1</v>
      </c>
      <c t="str" s="45" r="Y142">
        <f>VLOOKUP(B142,'Razzball Projections'!$B$2:$W$322,21,FALSE)</f>
        <v>$2</v>
      </c>
      <c t="str" s="45" r="Z142">
        <f>VLOOKUP(B142,'Razzball Projections'!$B$2:$W$322,22,FALSE)</f>
        <v>$3</v>
      </c>
      <c s="2" r="AB142"/>
    </row>
    <row customHeight="1" r="143" ht="15.0">
      <c t="str" s="44" r="A143">
        <f>VLOOKUP(B143&amp;"*",'Razzball Rankings'!$B$5:$H$204,7,FALSE)</f>
        <v>144</v>
      </c>
      <c t="str" s="29" r="B143">
        <f>'Razzball Projections'!B144</f>
        <v>Rod Streater</v>
      </c>
      <c t="str" s="4" r="C143">
        <f>VLOOKUP(B143,'Razzball Projections'!$B$2:$W$322,2,FALSE)</f>
        <v>WR</v>
      </c>
      <c t="str" s="4" r="D143">
        <f>VLOOKUP(B143,'Razzball Projections'!$B$2:$W$322,3,FALSE)</f>
        <v>OAK</v>
      </c>
      <c s="4" r="E143"/>
      <c t="str" s="33" r="F143">
        <f>VLOOKUP(B143,'Fantasy Pros ECR'!$B$6:$H$312,7,FALSE)</f>
        <v>155.1</v>
      </c>
      <c t="str" s="33" r="G143">
        <f>VLOOKUP(B143,'Fantasy Pros ADP'!$B$6:$M$253,12,FALSE)</f>
        <v>202.0</v>
      </c>
      <c t="str" s="4" r="H143">
        <f>VLOOKUP(B143,'Razzball Projections'!$B$2:$W$322,4,FALSE)</f>
        <v>0</v>
      </c>
      <c t="str" s="4" r="I143">
        <f>VLOOKUP(B143,'Razzball Projections'!$B$2:$W$322,5,FALSE)</f>
        <v>0</v>
      </c>
      <c t="str" s="4" r="J143">
        <f>VLOOKUP(B143,'Razzball Projections'!$B$2:$W$322,6,FALSE)</f>
        <v>0</v>
      </c>
      <c t="str" s="4" r="K143">
        <f>VLOOKUP(B143,'Razzball Projections'!$B$2:$W$322,7,FALSE)</f>
        <v>0</v>
      </c>
      <c t="str" s="4" r="L143">
        <f>VLOOKUP(B143,'Razzball Projections'!$B$2:$W$322,8,FALSE)</f>
        <v>0</v>
      </c>
      <c t="str" s="4" r="M143">
        <f>VLOOKUP(B143,'Razzball Projections'!$B$2:$W$322,9,FALSE)</f>
        <v>0</v>
      </c>
      <c t="str" s="4" r="N143">
        <f>VLOOKUP(B143,'Razzball Projections'!$B$2:$W$322,10,FALSE)</f>
        <v>1</v>
      </c>
      <c t="str" s="4" r="O143">
        <f>VLOOKUP(B143,'Razzball Projections'!$B$2:$W$322,11,FALSE)</f>
        <v>9</v>
      </c>
      <c t="str" s="4" r="P143">
        <f>VLOOKUP(B143,'Razzball Projections'!$B$2:$W$322,12,FALSE)</f>
        <v>0</v>
      </c>
      <c t="str" s="4" r="Q143">
        <f>VLOOKUP(B143,'Razzball Projections'!$B$2:$W$322,13,FALSE)</f>
        <v>2</v>
      </c>
      <c t="str" s="4" r="R143">
        <f>VLOOKUP(B143,'Razzball Projections'!$B$2:$W$322,14,FALSE)</f>
        <v>49</v>
      </c>
      <c t="str" s="4" r="S143">
        <f>VLOOKUP(B143,'Razzball Projections'!$B$2:$W$322,15,FALSE)</f>
        <v>701</v>
      </c>
      <c t="str" s="4" r="T143">
        <f>VLOOKUP(B143,'Razzball Projections'!$B$2:$W$322,16,FALSE)</f>
        <v>3</v>
      </c>
      <c t="str" s="33" r="U143">
        <f>VLOOKUP(B143,'Razzball Projections'!$B$2:$W$322,17,FALSE)</f>
        <v>85.0</v>
      </c>
      <c t="str" s="33" r="V143">
        <f>VLOOKUP(B143,'Razzball Projections'!$B$2:$W$322,18,FALSE)</f>
        <v>109.5</v>
      </c>
      <c t="str" s="33" r="W143">
        <f>VLOOKUP(B143,'Razzball Projections'!$B$2:$W$322,19,FALSE)</f>
        <v>134.0</v>
      </c>
      <c t="str" s="45" r="X143">
        <f>VLOOKUP(B143,'Razzball Projections'!$B$2:$W$322,20,FALSE)</f>
        <v>$0</v>
      </c>
      <c t="str" s="45" r="Y143">
        <f>VLOOKUP(B143,'Razzball Projections'!$B$2:$W$322,21,FALSE)</f>
        <v>$0</v>
      </c>
      <c t="str" s="45" r="Z143">
        <f>VLOOKUP(B143,'Razzball Projections'!$B$2:$W$322,22,FALSE)</f>
        <v>$0</v>
      </c>
      <c s="2" r="AB143"/>
    </row>
    <row customHeight="1" r="144" ht="15.0">
      <c t="str" s="44" r="A144">
        <f>VLOOKUP(B144&amp;"*",'Razzball Rankings'!$B$5:$H$204,7,FALSE)</f>
        <v>145</v>
      </c>
      <c t="str" s="29" r="B144">
        <f>'Razzball Projections'!B130</f>
        <v>Delanie Walker</v>
      </c>
      <c t="str" s="4" r="C144">
        <f>VLOOKUP(B144,'Razzball Projections'!$B$2:$W$322,2,FALSE)</f>
        <v>TE</v>
      </c>
      <c t="str" s="4" r="D144">
        <f>VLOOKUP(B144,'Razzball Projections'!$B$2:$W$322,3,FALSE)</f>
        <v>TEN</v>
      </c>
      <c s="4" r="E144"/>
      <c t="str" s="33" r="F144">
        <f>VLOOKUP(B144,'Fantasy Pros ECR'!$B$6:$H$312,7,FALSE)</f>
        <v>151.7</v>
      </c>
      <c t="str" s="33" r="G144">
        <f>VLOOKUP(B144,'Fantasy Pros ADP'!$B$6:$M$253,12,FALSE)</f>
        <v>175.7</v>
      </c>
      <c t="str" s="4" r="H144">
        <f>VLOOKUP(B144,'Razzball Projections'!$B$2:$W$322,4,FALSE)</f>
        <v>0</v>
      </c>
      <c t="str" s="4" r="I144">
        <f>VLOOKUP(B144,'Razzball Projections'!$B$2:$W$322,5,FALSE)</f>
        <v>0</v>
      </c>
      <c t="str" s="4" r="J144">
        <f>VLOOKUP(B144,'Razzball Projections'!$B$2:$W$322,6,FALSE)</f>
        <v>0</v>
      </c>
      <c t="str" s="4" r="K144">
        <f>VLOOKUP(B144,'Razzball Projections'!$B$2:$W$322,7,FALSE)</f>
        <v>0</v>
      </c>
      <c t="str" s="4" r="L144">
        <f>VLOOKUP(B144,'Razzball Projections'!$B$2:$W$322,8,FALSE)</f>
        <v>0</v>
      </c>
      <c t="str" s="4" r="M144">
        <f>VLOOKUP(B144,'Razzball Projections'!$B$2:$W$322,9,FALSE)</f>
        <v>0</v>
      </c>
      <c t="str" s="4" r="N144">
        <f>VLOOKUP(B144,'Razzball Projections'!$B$2:$W$322,10,FALSE)</f>
        <v>0</v>
      </c>
      <c t="str" s="4" r="O144">
        <f>VLOOKUP(B144,'Razzball Projections'!$B$2:$W$322,11,FALSE)</f>
        <v>0</v>
      </c>
      <c t="str" s="4" r="P144">
        <f>VLOOKUP(B144,'Razzball Projections'!$B$2:$W$322,12,FALSE)</f>
        <v>0</v>
      </c>
      <c t="str" s="4" r="Q144">
        <f>VLOOKUP(B144,'Razzball Projections'!$B$2:$W$322,13,FALSE)</f>
        <v>1</v>
      </c>
      <c t="str" s="4" r="R144">
        <f>VLOOKUP(B144,'Razzball Projections'!$B$2:$W$322,14,FALSE)</f>
        <v>61</v>
      </c>
      <c t="str" s="4" r="S144">
        <f>VLOOKUP(B144,'Razzball Projections'!$B$2:$W$322,15,FALSE)</f>
        <v>634</v>
      </c>
      <c t="str" s="4" r="T144">
        <f>VLOOKUP(B144,'Razzball Projections'!$B$2:$W$322,16,FALSE)</f>
        <v>5</v>
      </c>
      <c t="str" s="33" r="U144">
        <f>VLOOKUP(B144,'Razzball Projections'!$B$2:$W$322,17,FALSE)</f>
        <v>92.4</v>
      </c>
      <c t="str" s="33" r="V144">
        <f>VLOOKUP(B144,'Razzball Projections'!$B$2:$W$322,18,FALSE)</f>
        <v>122.9</v>
      </c>
      <c t="str" s="33" r="W144">
        <f>VLOOKUP(B144,'Razzball Projections'!$B$2:$W$322,19,FALSE)</f>
        <v>153.4</v>
      </c>
      <c t="str" s="45" r="X144">
        <f>VLOOKUP(B144,'Razzball Projections'!$B$2:$W$322,20,FALSE)</f>
        <v>$4</v>
      </c>
      <c t="str" s="45" r="Y144">
        <f>VLOOKUP(B144,'Razzball Projections'!$B$2:$W$322,21,FALSE)</f>
        <v>$4</v>
      </c>
      <c t="str" s="45" r="Z144">
        <f>VLOOKUP(B144,'Razzball Projections'!$B$2:$W$322,22,FALSE)</f>
        <v>$4</v>
      </c>
      <c s="2" r="AB144"/>
    </row>
    <row customHeight="1" r="145" ht="15.0">
      <c t="str" s="44" r="A145">
        <f>VLOOKUP(B145&amp;"*",'Razzball Rankings'!$B$5:$H$204,7,FALSE)</f>
        <v>146</v>
      </c>
      <c t="str" s="29" r="B145">
        <f>'Razzball Projections'!B148</f>
        <v>Marvin Jones</v>
      </c>
      <c t="str" s="4" r="C145">
        <f>VLOOKUP(B145,'Razzball Projections'!$B$2:$W$322,2,FALSE)</f>
        <v>WR</v>
      </c>
      <c t="str" s="4" r="D145">
        <f>VLOOKUP(B145,'Razzball Projections'!$B$2:$W$322,3,FALSE)</f>
        <v>CIN</v>
      </c>
      <c s="4" r="E145"/>
      <c t="str" s="33" r="F145">
        <f>VLOOKUP(B145,'Fantasy Pros ECR'!$B$6:$H$312,7,FALSE)</f>
        <v>138.4</v>
      </c>
      <c t="str" s="33" r="G145">
        <f>VLOOKUP(B145,'Fantasy Pros ADP'!$B$6:$M$253,12,FALSE)</f>
        <v>147.8</v>
      </c>
      <c t="str" s="4" r="H145">
        <f>VLOOKUP(B145,'Razzball Projections'!$B$2:$W$322,4,FALSE)</f>
        <v>0</v>
      </c>
      <c t="str" s="4" r="I145">
        <f>VLOOKUP(B145,'Razzball Projections'!$B$2:$W$322,5,FALSE)</f>
        <v>0</v>
      </c>
      <c t="str" s="4" r="J145">
        <f>VLOOKUP(B145,'Razzball Projections'!$B$2:$W$322,6,FALSE)</f>
        <v>0</v>
      </c>
      <c t="str" s="4" r="K145">
        <f>VLOOKUP(B145,'Razzball Projections'!$B$2:$W$322,7,FALSE)</f>
        <v>0</v>
      </c>
      <c t="str" s="4" r="L145">
        <f>VLOOKUP(B145,'Razzball Projections'!$B$2:$W$322,8,FALSE)</f>
        <v>0</v>
      </c>
      <c t="str" s="4" r="M145">
        <f>VLOOKUP(B145,'Razzball Projections'!$B$2:$W$322,9,FALSE)</f>
        <v>0</v>
      </c>
      <c t="str" s="4" r="N145">
        <f>VLOOKUP(B145,'Razzball Projections'!$B$2:$W$322,10,FALSE)</f>
        <v>6</v>
      </c>
      <c t="str" s="4" r="O145">
        <f>VLOOKUP(B145,'Razzball Projections'!$B$2:$W$322,11,FALSE)</f>
        <v>50</v>
      </c>
      <c t="str" s="4" r="P145">
        <f>VLOOKUP(B145,'Razzball Projections'!$B$2:$W$322,12,FALSE)</f>
        <v>0</v>
      </c>
      <c t="str" s="4" r="Q145">
        <f>VLOOKUP(B145,'Razzball Projections'!$B$2:$W$322,13,FALSE)</f>
        <v>2</v>
      </c>
      <c t="str" s="4" r="R145">
        <f>VLOOKUP(B145,'Razzball Projections'!$B$2:$W$322,14,FALSE)</f>
        <v>48</v>
      </c>
      <c t="str" s="4" r="S145">
        <f>VLOOKUP(B145,'Razzball Projections'!$B$2:$W$322,15,FALSE)</f>
        <v>649</v>
      </c>
      <c t="str" s="4" r="T145">
        <f>VLOOKUP(B145,'Razzball Projections'!$B$2:$W$322,16,FALSE)</f>
        <v>3</v>
      </c>
      <c t="str" s="33" r="U145">
        <f>VLOOKUP(B145,'Razzball Projections'!$B$2:$W$322,17,FALSE)</f>
        <v>84.9</v>
      </c>
      <c t="str" s="33" r="V145">
        <f>VLOOKUP(B145,'Razzball Projections'!$B$2:$W$322,18,FALSE)</f>
        <v>108.9</v>
      </c>
      <c t="str" s="33" r="W145">
        <f>VLOOKUP(B145,'Razzball Projections'!$B$2:$W$322,19,FALSE)</f>
        <v>132.9</v>
      </c>
      <c t="str" s="45" r="X145">
        <f>VLOOKUP(B145,'Razzball Projections'!$B$2:$W$322,20,FALSE)</f>
        <v>$5</v>
      </c>
      <c t="str" s="45" r="Y145">
        <f>VLOOKUP(B145,'Razzball Projections'!$B$2:$W$322,21,FALSE)</f>
        <v>$6</v>
      </c>
      <c t="str" s="45" r="Z145">
        <f>VLOOKUP(B145,'Razzball Projections'!$B$2:$W$322,22,FALSE)</f>
        <v>$6</v>
      </c>
      <c s="2" r="AB145"/>
    </row>
    <row customHeight="1" r="146" ht="15.0">
      <c t="str" s="44" r="A146">
        <f>VLOOKUP(B146&amp;"*",'Razzball Rankings'!$B$5:$H$204,7,FALSE)</f>
        <v>147</v>
      </c>
      <c t="str" s="29" r="B146">
        <f>'Razzball Projections'!B205</f>
        <v>Stepfan Taylor</v>
      </c>
      <c t="str" s="4" r="C146">
        <f>VLOOKUP(B146,'Razzball Projections'!$B$2:$W$322,2,FALSE)</f>
        <v>RB</v>
      </c>
      <c t="str" s="4" r="D146">
        <f>VLOOKUP(B146,'Razzball Projections'!$B$2:$W$322,3,FALSE)</f>
        <v>ARI</v>
      </c>
      <c s="4" r="E146"/>
      <c t="str" s="33" r="F146">
        <f>VLOOKUP(B146,'Fantasy Pros ECR'!$B$6:$H$312,7,FALSE)</f>
        <v>175.2</v>
      </c>
      <c t="str" s="33" r="G146">
        <f>VLOOKUP(B146,'Fantasy Pros ADP'!$B$6:$M$253,12,FALSE)</f>
        <v>165.0</v>
      </c>
      <c t="str" s="4" r="H146">
        <f>VLOOKUP(B146,'Razzball Projections'!$B$2:$W$322,4,FALSE)</f>
        <v>0</v>
      </c>
      <c t="str" s="4" r="I146">
        <f>VLOOKUP(B146,'Razzball Projections'!$B$2:$W$322,5,FALSE)</f>
        <v>0</v>
      </c>
      <c t="str" s="4" r="J146">
        <f>VLOOKUP(B146,'Razzball Projections'!$B$2:$W$322,6,FALSE)</f>
        <v>0</v>
      </c>
      <c t="str" s="4" r="K146">
        <f>VLOOKUP(B146,'Razzball Projections'!$B$2:$W$322,7,FALSE)</f>
        <v>0</v>
      </c>
      <c t="str" s="4" r="L146">
        <f>VLOOKUP(B146,'Razzball Projections'!$B$2:$W$322,8,FALSE)</f>
        <v>0</v>
      </c>
      <c t="str" s="4" r="M146">
        <f>VLOOKUP(B146,'Razzball Projections'!$B$2:$W$322,9,FALSE)</f>
        <v>0</v>
      </c>
      <c t="str" s="4" r="N146">
        <f>VLOOKUP(B146,'Razzball Projections'!$B$2:$W$322,10,FALSE)</f>
        <v>122</v>
      </c>
      <c t="str" s="4" r="O146">
        <f>VLOOKUP(B146,'Razzball Projections'!$B$2:$W$322,11,FALSE)</f>
        <v>499</v>
      </c>
      <c t="str" s="4" r="P146">
        <f>VLOOKUP(B146,'Razzball Projections'!$B$2:$W$322,12,FALSE)</f>
        <v>4</v>
      </c>
      <c t="str" s="4" r="Q146">
        <f>VLOOKUP(B146,'Razzball Projections'!$B$2:$W$322,13,FALSE)</f>
        <v>1</v>
      </c>
      <c t="str" s="4" r="R146">
        <f>VLOOKUP(B146,'Razzball Projections'!$B$2:$W$322,14,FALSE)</f>
        <v>13</v>
      </c>
      <c t="str" s="4" r="S146">
        <f>VLOOKUP(B146,'Razzball Projections'!$B$2:$W$322,15,FALSE)</f>
        <v>76</v>
      </c>
      <c t="str" s="4" r="T146">
        <f>VLOOKUP(B146,'Razzball Projections'!$B$2:$W$322,16,FALSE)</f>
        <v>0</v>
      </c>
      <c t="str" s="33" r="U146">
        <f>VLOOKUP(B146,'Razzball Projections'!$B$2:$W$322,17,FALSE)</f>
        <v>82.9</v>
      </c>
      <c t="str" s="33" r="V146">
        <f>VLOOKUP(B146,'Razzball Projections'!$B$2:$W$322,18,FALSE)</f>
        <v>89.4</v>
      </c>
      <c t="str" s="33" r="W146">
        <f>VLOOKUP(B146,'Razzball Projections'!$B$2:$W$322,19,FALSE)</f>
        <v>95.9</v>
      </c>
      <c t="str" s="45" r="X146">
        <f>VLOOKUP(B146,'Razzball Projections'!$B$2:$W$322,20,FALSE)</f>
        <v>$2</v>
      </c>
      <c t="str" s="45" r="Y146">
        <f>VLOOKUP(B146,'Razzball Projections'!$B$2:$W$322,21,FALSE)</f>
        <v>$2</v>
      </c>
      <c t="str" s="45" r="Z146">
        <f>VLOOKUP(B146,'Razzball Projections'!$B$2:$W$322,22,FALSE)</f>
        <v>$2</v>
      </c>
      <c s="2" r="AB146"/>
    </row>
    <row customHeight="1" r="147" ht="15.0">
      <c t="str" s="44" r="A147">
        <f>VLOOKUP(B147&amp;"*",'Razzball Rankings'!$B$5:$H$204,7,FALSE)</f>
        <v>148</v>
      </c>
      <c t="str" s="29" r="B147">
        <f>'Razzball Projections'!B189</f>
        <v>C.J. Anderson</v>
      </c>
      <c t="str" s="4" r="C147">
        <f>VLOOKUP(B147,'Razzball Projections'!$B$2:$W$322,2,FALSE)</f>
        <v>RB</v>
      </c>
      <c t="str" s="4" r="D147">
        <f>VLOOKUP(B147,'Razzball Projections'!$B$2:$W$322,3,FALSE)</f>
        <v>DEN</v>
      </c>
      <c s="4" r="E147"/>
      <c t="str" s="33" r="F147">
        <f>VLOOKUP(B147,'Fantasy Pros ECR'!$B$6:$H$312,7,FALSE)</f>
        <v>177.8</v>
      </c>
      <c t="str" s="33" r="G147">
        <f>VLOOKUP(B147,'Fantasy Pros ADP'!$B$6:$M$253,12,FALSE)</f>
        <v>185.0</v>
      </c>
      <c t="str" s="4" r="H147">
        <f>VLOOKUP(B147,'Razzball Projections'!$B$2:$W$322,4,FALSE)</f>
        <v>0</v>
      </c>
      <c t="str" s="4" r="I147">
        <f>VLOOKUP(B147,'Razzball Projections'!$B$2:$W$322,5,FALSE)</f>
        <v>0</v>
      </c>
      <c t="str" s="4" r="J147">
        <f>VLOOKUP(B147,'Razzball Projections'!$B$2:$W$322,6,FALSE)</f>
        <v>0</v>
      </c>
      <c t="str" s="4" r="K147">
        <f>VLOOKUP(B147,'Razzball Projections'!$B$2:$W$322,7,FALSE)</f>
        <v>0</v>
      </c>
      <c t="str" s="4" r="L147">
        <f>VLOOKUP(B147,'Razzball Projections'!$B$2:$W$322,8,FALSE)</f>
        <v>0</v>
      </c>
      <c t="str" s="4" r="M147">
        <f>VLOOKUP(B147,'Razzball Projections'!$B$2:$W$322,9,FALSE)</f>
        <v>0</v>
      </c>
      <c t="str" s="4" r="N147">
        <f>VLOOKUP(B147,'Razzball Projections'!$B$2:$W$322,10,FALSE)</f>
        <v>148</v>
      </c>
      <c t="str" s="4" r="O147">
        <f>VLOOKUP(B147,'Razzball Projections'!$B$2:$W$322,11,FALSE)</f>
        <v>523</v>
      </c>
      <c t="str" s="4" r="P147">
        <f>VLOOKUP(B147,'Razzball Projections'!$B$2:$W$322,12,FALSE)</f>
        <v>3</v>
      </c>
      <c t="str" s="4" r="Q147">
        <f>VLOOKUP(B147,'Razzball Projections'!$B$2:$W$322,13,FALSE)</f>
        <v>1</v>
      </c>
      <c t="str" s="4" r="R147">
        <f>VLOOKUP(B147,'Razzball Projections'!$B$2:$W$322,14,FALSE)</f>
        <v>24</v>
      </c>
      <c t="str" s="4" r="S147">
        <f>VLOOKUP(B147,'Razzball Projections'!$B$2:$W$322,15,FALSE)</f>
        <v>119</v>
      </c>
      <c t="str" s="4" r="T147">
        <f>VLOOKUP(B147,'Razzball Projections'!$B$2:$W$322,16,FALSE)</f>
        <v>0</v>
      </c>
      <c t="str" s="33" r="U147">
        <f>VLOOKUP(B147,'Razzball Projections'!$B$2:$W$322,17,FALSE)</f>
        <v>81.2</v>
      </c>
      <c t="str" s="33" r="V147">
        <f>VLOOKUP(B147,'Razzball Projections'!$B$2:$W$322,18,FALSE)</f>
        <v>93.2</v>
      </c>
      <c t="str" s="33" r="W147">
        <f>VLOOKUP(B147,'Razzball Projections'!$B$2:$W$322,19,FALSE)</f>
        <v>105.2</v>
      </c>
      <c t="str" s="45" r="X147">
        <f>VLOOKUP(B147,'Razzball Projections'!$B$2:$W$322,20,FALSE)</f>
        <v>$0</v>
      </c>
      <c t="str" s="45" r="Y147">
        <f>VLOOKUP(B147,'Razzball Projections'!$B$2:$W$322,21,FALSE)</f>
        <v>$0</v>
      </c>
      <c t="str" s="45" r="Z147">
        <f>VLOOKUP(B147,'Razzball Projections'!$B$2:$W$322,22,FALSE)</f>
        <v>$0</v>
      </c>
      <c s="2" r="AB147"/>
    </row>
    <row customHeight="1" r="148" ht="15.0">
      <c t="str" s="44" r="A148">
        <f>VLOOKUP(B148&amp;"*",'Razzball Rankings'!$B$5:$H$204,7,FALSE)</f>
        <v>149</v>
      </c>
      <c t="str" s="29" r="B148">
        <f>'Razzball Projections'!B139</f>
        <v>Austin Seferian-Jenkins</v>
      </c>
      <c t="str" s="4" r="C148">
        <f>VLOOKUP(B148,'Razzball Projections'!$B$2:$W$322,2,FALSE)</f>
        <v>TE</v>
      </c>
      <c t="str" s="4" r="D148">
        <f>VLOOKUP(B148,'Razzball Projections'!$B$2:$W$322,3,FALSE)</f>
        <v>TB</v>
      </c>
      <c s="4" r="E148"/>
      <c t="str" s="33" r="F148">
        <f>VLOOKUP(B148,'Fantasy Pros ECR'!$B$6:$H$312,7,FALSE)</f>
        <v>189.6</v>
      </c>
      <c t="str" s="33" r="G148">
        <f>VLOOKUP(B148,'Fantasy Pros ADP'!$B$6:$M$253,12,FALSE)</f>
        <v>#N/A</v>
      </c>
      <c t="str" s="4" r="H148">
        <f>VLOOKUP(B148,'Razzball Projections'!$B$2:$W$322,4,FALSE)</f>
        <v>0</v>
      </c>
      <c t="str" s="4" r="I148">
        <f>VLOOKUP(B148,'Razzball Projections'!$B$2:$W$322,5,FALSE)</f>
        <v>0</v>
      </c>
      <c t="str" s="4" r="J148">
        <f>VLOOKUP(B148,'Razzball Projections'!$B$2:$W$322,6,FALSE)</f>
        <v>0</v>
      </c>
      <c t="str" s="4" r="K148">
        <f>VLOOKUP(B148,'Razzball Projections'!$B$2:$W$322,7,FALSE)</f>
        <v>0</v>
      </c>
      <c t="str" s="4" r="L148">
        <f>VLOOKUP(B148,'Razzball Projections'!$B$2:$W$322,8,FALSE)</f>
        <v>0</v>
      </c>
      <c t="str" s="4" r="M148">
        <f>VLOOKUP(B148,'Razzball Projections'!$B$2:$W$322,9,FALSE)</f>
        <v>0</v>
      </c>
      <c t="str" s="4" r="N148">
        <f>VLOOKUP(B148,'Razzball Projections'!$B$2:$W$322,10,FALSE)</f>
        <v>0</v>
      </c>
      <c t="str" s="4" r="O148">
        <f>VLOOKUP(B148,'Razzball Projections'!$B$2:$W$322,11,FALSE)</f>
        <v>0</v>
      </c>
      <c t="str" s="4" r="P148">
        <f>VLOOKUP(B148,'Razzball Projections'!$B$2:$W$322,12,FALSE)</f>
        <v>0</v>
      </c>
      <c t="str" s="4" r="Q148">
        <f>VLOOKUP(B148,'Razzball Projections'!$B$2:$W$322,13,FALSE)</f>
        <v>0</v>
      </c>
      <c t="str" s="4" r="R148">
        <f>VLOOKUP(B148,'Razzball Projections'!$B$2:$W$322,14,FALSE)</f>
        <v>48</v>
      </c>
      <c t="str" s="4" r="S148">
        <f>VLOOKUP(B148,'Razzball Projections'!$B$2:$W$322,15,FALSE)</f>
        <v>598</v>
      </c>
      <c t="str" s="4" r="T148">
        <f>VLOOKUP(B148,'Razzball Projections'!$B$2:$W$322,16,FALSE)</f>
        <v>5</v>
      </c>
      <c t="str" s="33" r="U148">
        <f>VLOOKUP(B148,'Razzball Projections'!$B$2:$W$322,17,FALSE)</f>
        <v>89.8</v>
      </c>
      <c t="str" s="33" r="V148">
        <f>VLOOKUP(B148,'Razzball Projections'!$B$2:$W$322,18,FALSE)</f>
        <v>113.8</v>
      </c>
      <c t="str" s="33" r="W148">
        <f>VLOOKUP(B148,'Razzball Projections'!$B$2:$W$322,19,FALSE)</f>
        <v>137.8</v>
      </c>
      <c t="str" s="45" r="X148">
        <f>VLOOKUP(B148,'Razzball Projections'!$B$2:$W$322,20,FALSE)</f>
        <v>$0</v>
      </c>
      <c t="str" s="45" r="Y148">
        <f>VLOOKUP(B148,'Razzball Projections'!$B$2:$W$322,21,FALSE)</f>
        <v>$0</v>
      </c>
      <c t="str" s="45" r="Z148">
        <f>VLOOKUP(B148,'Razzball Projections'!$B$2:$W$322,22,FALSE)</f>
        <v>$0</v>
      </c>
      <c s="2" r="AB148"/>
    </row>
    <row customHeight="1" r="149" ht="15.0">
      <c t="str" s="44" r="A149">
        <f>VLOOKUP(B149&amp;"*",'Razzball Rankings'!$B$5:$H$204,7,FALSE)</f>
        <v>150</v>
      </c>
      <c t="str" s="29" r="B149">
        <f>'Razzball Projections'!B185</f>
        <v>Mike Tolbert</v>
      </c>
      <c t="str" s="4" r="C149">
        <f>VLOOKUP(B149,'Razzball Projections'!$B$2:$W$322,2,FALSE)</f>
        <v>RB</v>
      </c>
      <c t="str" s="4" r="D149">
        <f>VLOOKUP(B149,'Razzball Projections'!$B$2:$W$322,3,FALSE)</f>
        <v>CAR</v>
      </c>
      <c s="4" r="E149"/>
      <c t="str" s="33" r="F149">
        <f>VLOOKUP(B149,'Fantasy Pros ECR'!$B$6:$H$312,7,FALSE)</f>
        <v>175.5</v>
      </c>
      <c t="str" s="33" r="G149">
        <f>VLOOKUP(B149,'Fantasy Pros ADP'!$B$6:$M$253,12,FALSE)</f>
        <v>#N/A</v>
      </c>
      <c t="str" s="4" r="H149">
        <f>VLOOKUP(B149,'Razzball Projections'!$B$2:$W$322,4,FALSE)</f>
        <v>0</v>
      </c>
      <c t="str" s="4" r="I149">
        <f>VLOOKUP(B149,'Razzball Projections'!$B$2:$W$322,5,FALSE)</f>
        <v>0</v>
      </c>
      <c t="str" s="4" r="J149">
        <f>VLOOKUP(B149,'Razzball Projections'!$B$2:$W$322,6,FALSE)</f>
        <v>0</v>
      </c>
      <c t="str" s="4" r="K149">
        <f>VLOOKUP(B149,'Razzball Projections'!$B$2:$W$322,7,FALSE)</f>
        <v>0</v>
      </c>
      <c t="str" s="4" r="L149">
        <f>VLOOKUP(B149,'Razzball Projections'!$B$2:$W$322,8,FALSE)</f>
        <v>0</v>
      </c>
      <c t="str" s="4" r="M149">
        <f>VLOOKUP(B149,'Razzball Projections'!$B$2:$W$322,9,FALSE)</f>
        <v>0</v>
      </c>
      <c t="str" s="4" r="N149">
        <f>VLOOKUP(B149,'Razzball Projections'!$B$2:$W$322,10,FALSE)</f>
        <v>77</v>
      </c>
      <c t="str" s="4" r="O149">
        <f>VLOOKUP(B149,'Razzball Projections'!$B$2:$W$322,11,FALSE)</f>
        <v>212</v>
      </c>
      <c t="str" s="4" r="P149">
        <f>VLOOKUP(B149,'Razzball Projections'!$B$2:$W$322,12,FALSE)</f>
        <v>5</v>
      </c>
      <c t="str" s="4" r="Q149">
        <f>VLOOKUP(B149,'Razzball Projections'!$B$2:$W$322,13,FALSE)</f>
        <v>0</v>
      </c>
      <c t="str" s="4" r="R149">
        <f>VLOOKUP(B149,'Razzball Projections'!$B$2:$W$322,14,FALSE)</f>
        <v>28</v>
      </c>
      <c t="str" s="4" r="S149">
        <f>VLOOKUP(B149,'Razzball Projections'!$B$2:$W$322,15,FALSE)</f>
        <v>163</v>
      </c>
      <c t="str" s="4" r="T149">
        <f>VLOOKUP(B149,'Razzball Projections'!$B$2:$W$322,16,FALSE)</f>
        <v>2</v>
      </c>
      <c t="str" s="33" r="U149">
        <f>VLOOKUP(B149,'Razzball Projections'!$B$2:$W$322,17,FALSE)</f>
        <v>79.5</v>
      </c>
      <c t="str" s="33" r="V149">
        <f>VLOOKUP(B149,'Razzball Projections'!$B$2:$W$322,18,FALSE)</f>
        <v>93.5</v>
      </c>
      <c t="str" s="33" r="W149">
        <f>VLOOKUP(B149,'Razzball Projections'!$B$2:$W$322,19,FALSE)</f>
        <v>107.5</v>
      </c>
      <c t="str" s="45" r="X149">
        <f>VLOOKUP(B149,'Razzball Projections'!$B$2:$W$322,20,FALSE)</f>
        <v>$1</v>
      </c>
      <c t="str" s="45" r="Y149">
        <f>VLOOKUP(B149,'Razzball Projections'!$B$2:$W$322,21,FALSE)</f>
        <v>$1</v>
      </c>
      <c t="str" s="45" r="Z149">
        <f>VLOOKUP(B149,'Razzball Projections'!$B$2:$W$322,22,FALSE)</f>
        <v>$1</v>
      </c>
      <c s="2" r="AB149"/>
    </row>
    <row customHeight="1" r="150" ht="15.0">
      <c t="str" s="44" r="A150">
        <f>VLOOKUP(B150&amp;"*",'Razzball Rankings'!$B$5:$H$204,7,FALSE)</f>
        <v>151</v>
      </c>
      <c t="str" s="29" r="B150">
        <f>'Razzball Projections'!B203</f>
        <v>Bernard Pierce</v>
      </c>
      <c t="str" s="4" r="C150">
        <f>VLOOKUP(B150,'Razzball Projections'!$B$2:$W$322,2,FALSE)</f>
        <v>RB</v>
      </c>
      <c t="str" s="4" r="D150">
        <f>VLOOKUP(B150,'Razzball Projections'!$B$2:$W$322,3,FALSE)</f>
        <v>BAL</v>
      </c>
      <c s="4" r="E150"/>
      <c t="str" s="33" r="F150">
        <f>VLOOKUP(B150,'Fantasy Pros ECR'!$B$6:$H$312,7,FALSE)</f>
        <v>97.2</v>
      </c>
      <c t="str" s="33" r="G150">
        <f>VLOOKUP(B150,'Fantasy Pros ADP'!$B$6:$M$253,12,FALSE)</f>
        <v>119.4</v>
      </c>
      <c t="str" s="4" r="H150">
        <f>VLOOKUP(B150,'Razzball Projections'!$B$2:$W$322,4,FALSE)</f>
        <v>0</v>
      </c>
      <c t="str" s="4" r="I150">
        <f>VLOOKUP(B150,'Razzball Projections'!$B$2:$W$322,5,FALSE)</f>
        <v>0</v>
      </c>
      <c t="str" s="4" r="J150">
        <f>VLOOKUP(B150,'Razzball Projections'!$B$2:$W$322,6,FALSE)</f>
        <v>0</v>
      </c>
      <c t="str" s="4" r="K150">
        <f>VLOOKUP(B150,'Razzball Projections'!$B$2:$W$322,7,FALSE)</f>
        <v>0</v>
      </c>
      <c t="str" s="4" r="L150">
        <f>VLOOKUP(B150,'Razzball Projections'!$B$2:$W$322,8,FALSE)</f>
        <v>0</v>
      </c>
      <c t="str" s="4" r="M150">
        <f>VLOOKUP(B150,'Razzball Projections'!$B$2:$W$322,9,FALSE)</f>
        <v>0</v>
      </c>
      <c t="str" s="4" r="N150">
        <f>VLOOKUP(B150,'Razzball Projections'!$B$2:$W$322,10,FALSE)</f>
        <v>99</v>
      </c>
      <c t="str" s="4" r="O150">
        <f>VLOOKUP(B150,'Razzball Projections'!$B$2:$W$322,11,FALSE)</f>
        <v>415</v>
      </c>
      <c t="str" s="4" r="P150">
        <f>VLOOKUP(B150,'Razzball Projections'!$B$2:$W$322,12,FALSE)</f>
        <v>2</v>
      </c>
      <c t="str" s="4" r="Q150">
        <f>VLOOKUP(B150,'Razzball Projections'!$B$2:$W$322,13,FALSE)</f>
        <v>0</v>
      </c>
      <c t="str" s="4" r="R150">
        <f>VLOOKUP(B150,'Razzball Projections'!$B$2:$W$322,14,FALSE)</f>
        <v>25</v>
      </c>
      <c t="str" s="4" r="S150">
        <f>VLOOKUP(B150,'Razzball Projections'!$B$2:$W$322,15,FALSE)</f>
        <v>129</v>
      </c>
      <c t="str" s="4" r="T150">
        <f>VLOOKUP(B150,'Razzball Projections'!$B$2:$W$322,16,FALSE)</f>
        <v>1</v>
      </c>
      <c t="str" s="33" r="U150">
        <f>VLOOKUP(B150,'Razzball Projections'!$B$2:$W$322,17,FALSE)</f>
        <v>72.4</v>
      </c>
      <c t="str" s="33" r="V150">
        <f>VLOOKUP(B150,'Razzball Projections'!$B$2:$W$322,18,FALSE)</f>
        <v>84.9</v>
      </c>
      <c t="str" s="33" r="W150">
        <f>VLOOKUP(B150,'Razzball Projections'!$B$2:$W$322,19,FALSE)</f>
        <v>97.4</v>
      </c>
      <c t="str" s="45" r="X150">
        <f>VLOOKUP(B150,'Razzball Projections'!$B$2:$W$322,20,FALSE)</f>
        <v>$4</v>
      </c>
      <c t="str" s="45" r="Y150">
        <f>VLOOKUP(B150,'Razzball Projections'!$B$2:$W$322,21,FALSE)</f>
        <v>$2</v>
      </c>
      <c t="str" s="45" r="Z150">
        <f>VLOOKUP(B150,'Razzball Projections'!$B$2:$W$322,22,FALSE)</f>
        <v>$1</v>
      </c>
      <c s="2" r="AB150"/>
    </row>
    <row customHeight="1" r="151" ht="15.0">
      <c t="str" s="44" r="A151">
        <f>VLOOKUP(B151&amp;"*",'Razzball Rankings'!$B$5:$H$204,7,FALSE)</f>
        <v>152</v>
      </c>
      <c t="str" s="29" r="B151">
        <f>'Razzball Projections'!B145</f>
        <v>Tyler Eifert</v>
      </c>
      <c t="str" s="4" r="C151">
        <f>VLOOKUP(B151,'Razzball Projections'!$B$2:$W$322,2,FALSE)</f>
        <v>TE</v>
      </c>
      <c t="str" s="4" r="D151">
        <f>VLOOKUP(B151,'Razzball Projections'!$B$2:$W$322,3,FALSE)</f>
        <v>CIN</v>
      </c>
      <c s="4" r="E151"/>
      <c t="str" s="33" r="F151">
        <f>VLOOKUP(B151,'Fantasy Pros ECR'!$B$6:$H$312,7,FALSE)</f>
        <v>155.9</v>
      </c>
      <c t="str" s="33" r="G151">
        <f>VLOOKUP(B151,'Fantasy Pros ADP'!$B$6:$M$253,12,FALSE)</f>
        <v>200.0</v>
      </c>
      <c t="str" s="4" r="H151">
        <f>VLOOKUP(B151,'Razzball Projections'!$B$2:$W$322,4,FALSE)</f>
        <v>0</v>
      </c>
      <c t="str" s="4" r="I151">
        <f>VLOOKUP(B151,'Razzball Projections'!$B$2:$W$322,5,FALSE)</f>
        <v>0</v>
      </c>
      <c t="str" s="4" r="J151">
        <f>VLOOKUP(B151,'Razzball Projections'!$B$2:$W$322,6,FALSE)</f>
        <v>0</v>
      </c>
      <c t="str" s="4" r="K151">
        <f>VLOOKUP(B151,'Razzball Projections'!$B$2:$W$322,7,FALSE)</f>
        <v>0</v>
      </c>
      <c t="str" s="4" r="L151">
        <f>VLOOKUP(B151,'Razzball Projections'!$B$2:$W$322,8,FALSE)</f>
        <v>0</v>
      </c>
      <c t="str" s="4" r="M151">
        <f>VLOOKUP(B151,'Razzball Projections'!$B$2:$W$322,9,FALSE)</f>
        <v>0</v>
      </c>
      <c t="str" s="4" r="N151">
        <f>VLOOKUP(B151,'Razzball Projections'!$B$2:$W$322,10,FALSE)</f>
        <v>0</v>
      </c>
      <c t="str" s="4" r="O151">
        <f>VLOOKUP(B151,'Razzball Projections'!$B$2:$W$322,11,FALSE)</f>
        <v>0</v>
      </c>
      <c t="str" s="4" r="P151">
        <f>VLOOKUP(B151,'Razzball Projections'!$B$2:$W$322,12,FALSE)</f>
        <v>0</v>
      </c>
      <c t="str" s="4" r="Q151">
        <f>VLOOKUP(B151,'Razzball Projections'!$B$2:$W$322,13,FALSE)</f>
        <v>0</v>
      </c>
      <c t="str" s="4" r="R151">
        <f>VLOOKUP(B151,'Razzball Projections'!$B$2:$W$322,14,FALSE)</f>
        <v>48</v>
      </c>
      <c t="str" s="4" r="S151">
        <f>VLOOKUP(B151,'Razzball Projections'!$B$2:$W$322,15,FALSE)</f>
        <v>551</v>
      </c>
      <c t="str" s="4" r="T151">
        <f>VLOOKUP(B151,'Razzball Projections'!$B$2:$W$322,16,FALSE)</f>
        <v>5</v>
      </c>
      <c t="str" s="33" r="U151">
        <f>VLOOKUP(B151,'Razzball Projections'!$B$2:$W$322,17,FALSE)</f>
        <v>85.1</v>
      </c>
      <c t="str" s="33" r="V151">
        <f>VLOOKUP(B151,'Razzball Projections'!$B$2:$W$322,18,FALSE)</f>
        <v>109.1</v>
      </c>
      <c t="str" s="33" r="W151">
        <f>VLOOKUP(B151,'Razzball Projections'!$B$2:$W$322,19,FALSE)</f>
        <v>133.1</v>
      </c>
      <c t="str" s="45" r="X151">
        <f>VLOOKUP(B151,'Razzball Projections'!$B$2:$W$322,20,FALSE)</f>
        <v>$0</v>
      </c>
      <c t="str" s="45" r="Y151">
        <f>VLOOKUP(B151,'Razzball Projections'!$B$2:$W$322,21,FALSE)</f>
        <v>$0</v>
      </c>
      <c t="str" s="45" r="Z151">
        <f>VLOOKUP(B151,'Razzball Projections'!$B$2:$W$322,22,FALSE)</f>
        <v>$0</v>
      </c>
      <c s="2" r="AB151"/>
    </row>
    <row customHeight="1" r="152" ht="15.0">
      <c t="str" s="44" r="A152">
        <f>VLOOKUP(B152&amp;"*",'Razzball Rankings'!$B$5:$H$204,7,FALSE)</f>
        <v>153</v>
      </c>
      <c t="str" s="29" r="B152">
        <f>'Razzball Projections'!B219</f>
        <v>Shonn Greene</v>
      </c>
      <c t="str" s="4" r="C152">
        <f>VLOOKUP(B152,'Razzball Projections'!$B$2:$W$322,2,FALSE)</f>
        <v>RB</v>
      </c>
      <c t="str" s="4" r="D152">
        <f>VLOOKUP(B152,'Razzball Projections'!$B$2:$W$322,3,FALSE)</f>
        <v>TEN</v>
      </c>
      <c s="4" r="E152"/>
      <c t="str" s="33" r="F152">
        <f>VLOOKUP(B152,'Fantasy Pros ECR'!$B$6:$H$312,7,FALSE)</f>
        <v>142.1</v>
      </c>
      <c t="str" s="33" r="G152">
        <f>VLOOKUP(B152,'Fantasy Pros ADP'!$B$6:$M$253,12,FALSE)</f>
        <v>171.0</v>
      </c>
      <c t="str" s="4" r="H152">
        <f>VLOOKUP(B152,'Razzball Projections'!$B$2:$W$322,4,FALSE)</f>
        <v>0</v>
      </c>
      <c t="str" s="4" r="I152">
        <f>VLOOKUP(B152,'Razzball Projections'!$B$2:$W$322,5,FALSE)</f>
        <v>0</v>
      </c>
      <c t="str" s="4" r="J152">
        <f>VLOOKUP(B152,'Razzball Projections'!$B$2:$W$322,6,FALSE)</f>
        <v>0</v>
      </c>
      <c t="str" s="4" r="K152">
        <f>VLOOKUP(B152,'Razzball Projections'!$B$2:$W$322,7,FALSE)</f>
        <v>0</v>
      </c>
      <c t="str" s="4" r="L152">
        <f>VLOOKUP(B152,'Razzball Projections'!$B$2:$W$322,8,FALSE)</f>
        <v>0</v>
      </c>
      <c t="str" s="4" r="M152">
        <f>VLOOKUP(B152,'Razzball Projections'!$B$2:$W$322,9,FALSE)</f>
        <v>0</v>
      </c>
      <c t="str" s="4" r="N152">
        <f>VLOOKUP(B152,'Razzball Projections'!$B$2:$W$322,10,FALSE)</f>
        <v>111</v>
      </c>
      <c t="str" s="4" r="O152">
        <f>VLOOKUP(B152,'Razzball Projections'!$B$2:$W$322,11,FALSE)</f>
        <v>467</v>
      </c>
      <c t="str" s="4" r="P152">
        <f>VLOOKUP(B152,'Razzball Projections'!$B$2:$W$322,12,FALSE)</f>
        <v>3</v>
      </c>
      <c t="str" s="4" r="Q152">
        <f>VLOOKUP(B152,'Razzball Projections'!$B$2:$W$322,13,FALSE)</f>
        <v>1</v>
      </c>
      <c t="str" s="4" r="R152">
        <f>VLOOKUP(B152,'Razzball Projections'!$B$2:$W$322,14,FALSE)</f>
        <v>16</v>
      </c>
      <c t="str" s="4" r="S152">
        <f>VLOOKUP(B152,'Razzball Projections'!$B$2:$W$322,15,FALSE)</f>
        <v>79</v>
      </c>
      <c t="str" s="4" r="T152">
        <f>VLOOKUP(B152,'Razzball Projections'!$B$2:$W$322,16,FALSE)</f>
        <v>0</v>
      </c>
      <c t="str" s="33" r="U152">
        <f>VLOOKUP(B152,'Razzball Projections'!$B$2:$W$322,17,FALSE)</f>
        <v>71.6</v>
      </c>
      <c t="str" s="33" r="V152">
        <f>VLOOKUP(B152,'Razzball Projections'!$B$2:$W$322,18,FALSE)</f>
        <v>79.6</v>
      </c>
      <c t="str" s="33" r="W152">
        <f>VLOOKUP(B152,'Razzball Projections'!$B$2:$W$322,19,FALSE)</f>
        <v>87.6</v>
      </c>
      <c t="str" s="45" r="X152">
        <f>VLOOKUP(B152,'Razzball Projections'!$B$2:$W$322,20,FALSE)</f>
        <v>$1</v>
      </c>
      <c t="str" s="45" r="Y152">
        <f>VLOOKUP(B152,'Razzball Projections'!$B$2:$W$322,21,FALSE)</f>
        <v>$1</v>
      </c>
      <c t="str" s="45" r="Z152">
        <f>VLOOKUP(B152,'Razzball Projections'!$B$2:$W$322,22,FALSE)</f>
        <v>$1</v>
      </c>
      <c s="2" r="AB152"/>
    </row>
    <row customHeight="1" r="153" ht="15.0">
      <c t="str" s="44" r="A153">
        <f>VLOOKUP(B153&amp;"*",'Razzball Rankings'!$B$5:$H$204,7,FALSE)</f>
        <v>154</v>
      </c>
      <c t="str" s="29" r="B153">
        <f>'Razzball Projections'!B160</f>
        <v>Jared Cook</v>
      </c>
      <c t="str" s="4" r="C153">
        <f>VLOOKUP(B153,'Razzball Projections'!$B$2:$W$322,2,FALSE)</f>
        <v>TE</v>
      </c>
      <c t="str" s="4" r="D153">
        <f>VLOOKUP(B153,'Razzball Projections'!$B$2:$W$322,3,FALSE)</f>
        <v>STL</v>
      </c>
      <c s="4" r="E153"/>
      <c t="str" s="33" r="F153">
        <f>VLOOKUP(B153,'Fantasy Pros ECR'!$B$6:$H$312,7,FALSE)</f>
        <v>167.4</v>
      </c>
      <c t="str" s="33" r="G153">
        <f>VLOOKUP(B153,'Fantasy Pros ADP'!$B$6:$M$253,12,FALSE)</f>
        <v>194.3</v>
      </c>
      <c t="str" s="4" r="H153">
        <f>VLOOKUP(B153,'Razzball Projections'!$B$2:$W$322,4,FALSE)</f>
        <v>0</v>
      </c>
      <c t="str" s="4" r="I153">
        <f>VLOOKUP(B153,'Razzball Projections'!$B$2:$W$322,5,FALSE)</f>
        <v>0</v>
      </c>
      <c t="str" s="4" r="J153">
        <f>VLOOKUP(B153,'Razzball Projections'!$B$2:$W$322,6,FALSE)</f>
        <v>0</v>
      </c>
      <c t="str" s="4" r="K153">
        <f>VLOOKUP(B153,'Razzball Projections'!$B$2:$W$322,7,FALSE)</f>
        <v>0</v>
      </c>
      <c t="str" s="4" r="L153">
        <f>VLOOKUP(B153,'Razzball Projections'!$B$2:$W$322,8,FALSE)</f>
        <v>0</v>
      </c>
      <c t="str" s="4" r="M153">
        <f>VLOOKUP(B153,'Razzball Projections'!$B$2:$W$322,9,FALSE)</f>
        <v>0</v>
      </c>
      <c t="str" s="4" r="N153">
        <f>VLOOKUP(B153,'Razzball Projections'!$B$2:$W$322,10,FALSE)</f>
        <v>0</v>
      </c>
      <c t="str" s="4" r="O153">
        <f>VLOOKUP(B153,'Razzball Projections'!$B$2:$W$322,11,FALSE)</f>
        <v>0</v>
      </c>
      <c t="str" s="4" r="P153">
        <f>VLOOKUP(B153,'Razzball Projections'!$B$2:$W$322,12,FALSE)</f>
        <v>0</v>
      </c>
      <c t="str" s="4" r="Q153">
        <f>VLOOKUP(B153,'Razzball Projections'!$B$2:$W$322,13,FALSE)</f>
        <v>1</v>
      </c>
      <c t="str" s="4" r="R153">
        <f>VLOOKUP(B153,'Razzball Projections'!$B$2:$W$322,14,FALSE)</f>
        <v>45</v>
      </c>
      <c t="str" s="4" r="S153">
        <f>VLOOKUP(B153,'Razzball Projections'!$B$2:$W$322,15,FALSE)</f>
        <v>572</v>
      </c>
      <c t="str" s="4" r="T153">
        <f>VLOOKUP(B153,'Razzball Projections'!$B$2:$W$322,16,FALSE)</f>
        <v>4</v>
      </c>
      <c t="str" s="33" r="U153">
        <f>VLOOKUP(B153,'Razzball Projections'!$B$2:$W$322,17,FALSE)</f>
        <v>81.6</v>
      </c>
      <c t="str" s="33" r="V153">
        <f>VLOOKUP(B153,'Razzball Projections'!$B$2:$W$322,18,FALSE)</f>
        <v>104.1</v>
      </c>
      <c t="str" s="33" r="W153">
        <f>VLOOKUP(B153,'Razzball Projections'!$B$2:$W$322,19,FALSE)</f>
        <v>126.6</v>
      </c>
      <c t="str" s="45" r="X153">
        <f>VLOOKUP(B153,'Razzball Projections'!$B$2:$W$322,20,FALSE)</f>
        <v>$1</v>
      </c>
      <c t="str" s="45" r="Y153">
        <f>VLOOKUP(B153,'Razzball Projections'!$B$2:$W$322,21,FALSE)</f>
        <v>$0</v>
      </c>
      <c t="str" s="45" r="Z153">
        <f>VLOOKUP(B153,'Razzball Projections'!$B$2:$W$322,22,FALSE)</f>
        <v>$0</v>
      </c>
      <c s="2" r="AB153"/>
    </row>
    <row customHeight="1" r="154" ht="15.0">
      <c t="str" s="44" r="A154">
        <f>VLOOKUP(B154&amp;"*",'Razzball Rankings'!$B$5:$H$204,7,FALSE)</f>
        <v>155</v>
      </c>
      <c t="str" s="29" r="B154">
        <f>'Razzball Projections'!B147</f>
        <v>Robert Woods</v>
      </c>
      <c t="str" s="4" r="C154">
        <f>VLOOKUP(B154,'Razzball Projections'!$B$2:$W$322,2,FALSE)</f>
        <v>WR</v>
      </c>
      <c t="str" s="4" r="D154">
        <f>VLOOKUP(B154,'Razzball Projections'!$B$2:$W$322,3,FALSE)</f>
        <v>BUF</v>
      </c>
      <c s="4" r="E154"/>
      <c t="str" s="33" r="F154">
        <f>VLOOKUP(B154,'Fantasy Pros ECR'!$B$6:$H$312,7,FALSE)</f>
        <v>161.6</v>
      </c>
      <c t="str" s="33" r="G154">
        <f>VLOOKUP(B154,'Fantasy Pros ADP'!$B$6:$M$253,12,FALSE)</f>
        <v>226.0</v>
      </c>
      <c t="str" s="4" r="H154">
        <f>VLOOKUP(B154,'Razzball Projections'!$B$2:$W$322,4,FALSE)</f>
        <v>0</v>
      </c>
      <c t="str" s="4" r="I154">
        <f>VLOOKUP(B154,'Razzball Projections'!$B$2:$W$322,5,FALSE)</f>
        <v>0</v>
      </c>
      <c t="str" s="4" r="J154">
        <f>VLOOKUP(B154,'Razzball Projections'!$B$2:$W$322,6,FALSE)</f>
        <v>0</v>
      </c>
      <c t="str" s="4" r="K154">
        <f>VLOOKUP(B154,'Razzball Projections'!$B$2:$W$322,7,FALSE)</f>
        <v>0</v>
      </c>
      <c t="str" s="4" r="L154">
        <f>VLOOKUP(B154,'Razzball Projections'!$B$2:$W$322,8,FALSE)</f>
        <v>0</v>
      </c>
      <c t="str" s="4" r="M154">
        <f>VLOOKUP(B154,'Razzball Projections'!$B$2:$W$322,9,FALSE)</f>
        <v>0</v>
      </c>
      <c t="str" s="4" r="N154">
        <f>VLOOKUP(B154,'Razzball Projections'!$B$2:$W$322,10,FALSE)</f>
        <v>1</v>
      </c>
      <c t="str" s="4" r="O154">
        <f>VLOOKUP(B154,'Razzball Projections'!$B$2:$W$322,11,FALSE)</f>
        <v>8</v>
      </c>
      <c t="str" s="4" r="P154">
        <f>VLOOKUP(B154,'Razzball Projections'!$B$2:$W$322,12,FALSE)</f>
        <v>0</v>
      </c>
      <c t="str" s="4" r="Q154">
        <f>VLOOKUP(B154,'Razzball Projections'!$B$2:$W$322,13,FALSE)</f>
        <v>1</v>
      </c>
      <c t="str" s="4" r="R154">
        <f>VLOOKUP(B154,'Razzball Projections'!$B$2:$W$322,14,FALSE)</f>
        <v>49</v>
      </c>
      <c t="str" s="4" r="S154">
        <f>VLOOKUP(B154,'Razzball Projections'!$B$2:$W$322,15,FALSE)</f>
        <v>662</v>
      </c>
      <c t="str" s="4" r="T154">
        <f>VLOOKUP(B154,'Razzball Projections'!$B$2:$W$322,16,FALSE)</f>
        <v>3</v>
      </c>
      <c t="str" s="33" r="U154">
        <f>VLOOKUP(B154,'Razzball Projections'!$B$2:$W$322,17,FALSE)</f>
        <v>84.0</v>
      </c>
      <c t="str" s="33" r="V154">
        <f>VLOOKUP(B154,'Razzball Projections'!$B$2:$W$322,18,FALSE)</f>
        <v>108.5</v>
      </c>
      <c t="str" s="33" r="W154">
        <f>VLOOKUP(B154,'Razzball Projections'!$B$2:$W$322,19,FALSE)</f>
        <v>133.0</v>
      </c>
      <c t="str" s="45" r="X154">
        <f>VLOOKUP(B154,'Razzball Projections'!$B$2:$W$322,20,FALSE)</f>
        <v>$0</v>
      </c>
      <c t="str" s="45" r="Y154">
        <f>VLOOKUP(B154,'Razzball Projections'!$B$2:$W$322,21,FALSE)</f>
        <v>$0</v>
      </c>
      <c t="str" s="45" r="Z154">
        <f>VLOOKUP(B154,'Razzball Projections'!$B$2:$W$322,22,FALSE)</f>
        <v>$0</v>
      </c>
      <c s="2" r="AB154"/>
    </row>
    <row customHeight="1" r="155" ht="15.0">
      <c t="str" s="44" r="A155">
        <f>VLOOKUP(B155&amp;"*",'Razzball Rankings'!$B$5:$H$204,7,FALSE)</f>
        <v>156</v>
      </c>
      <c t="str" s="29" r="B155">
        <f>'Razzball Projections'!B212</f>
        <v>Lance Dunbar</v>
      </c>
      <c t="str" s="4" r="C155">
        <f>VLOOKUP(B155,'Razzball Projections'!$B$2:$W$322,2,FALSE)</f>
        <v>RB</v>
      </c>
      <c t="str" s="4" r="D155">
        <f>VLOOKUP(B155,'Razzball Projections'!$B$2:$W$322,3,FALSE)</f>
        <v>DAL</v>
      </c>
      <c s="4" r="E155"/>
      <c t="str" s="33" r="F155">
        <f>VLOOKUP(B155,'Fantasy Pros ECR'!$B$6:$H$312,7,FALSE)</f>
        <v>153.4</v>
      </c>
      <c t="str" s="33" r="G155">
        <f>VLOOKUP(B155,'Fantasy Pros ADP'!$B$6:$M$253,12,FALSE)</f>
        <v>191.5</v>
      </c>
      <c t="str" s="4" r="H155">
        <f>VLOOKUP(B155,'Razzball Projections'!$B$2:$W$322,4,FALSE)</f>
        <v>0</v>
      </c>
      <c t="str" s="4" r="I155">
        <f>VLOOKUP(B155,'Razzball Projections'!$B$2:$W$322,5,FALSE)</f>
        <v>0</v>
      </c>
      <c t="str" s="4" r="J155">
        <f>VLOOKUP(B155,'Razzball Projections'!$B$2:$W$322,6,FALSE)</f>
        <v>0</v>
      </c>
      <c t="str" s="4" r="K155">
        <f>VLOOKUP(B155,'Razzball Projections'!$B$2:$W$322,7,FALSE)</f>
        <v>0</v>
      </c>
      <c t="str" s="4" r="L155">
        <f>VLOOKUP(B155,'Razzball Projections'!$B$2:$W$322,8,FALSE)</f>
        <v>0</v>
      </c>
      <c t="str" s="4" r="M155">
        <f>VLOOKUP(B155,'Razzball Projections'!$B$2:$W$322,9,FALSE)</f>
        <v>0</v>
      </c>
      <c t="str" s="4" r="N155">
        <f>VLOOKUP(B155,'Razzball Projections'!$B$2:$W$322,10,FALSE)</f>
        <v>71</v>
      </c>
      <c t="str" s="4" r="O155">
        <f>VLOOKUP(B155,'Razzball Projections'!$B$2:$W$322,11,FALSE)</f>
        <v>321</v>
      </c>
      <c t="str" s="4" r="P155">
        <f>VLOOKUP(B155,'Razzball Projections'!$B$2:$W$322,12,FALSE)</f>
        <v>3</v>
      </c>
      <c t="str" s="4" r="Q155">
        <f>VLOOKUP(B155,'Razzball Projections'!$B$2:$W$322,13,FALSE)</f>
        <v>0</v>
      </c>
      <c t="str" s="4" r="R155">
        <f>VLOOKUP(B155,'Razzball Projections'!$B$2:$W$322,14,FALSE)</f>
        <v>21</v>
      </c>
      <c t="str" s="4" r="S155">
        <f>VLOOKUP(B155,'Razzball Projections'!$B$2:$W$322,15,FALSE)</f>
        <v>166</v>
      </c>
      <c t="str" s="4" r="T155">
        <f>VLOOKUP(B155,'Razzball Projections'!$B$2:$W$322,16,FALSE)</f>
        <v>1</v>
      </c>
      <c t="str" s="33" r="U155">
        <f>VLOOKUP(B155,'Razzball Projections'!$B$2:$W$322,17,FALSE)</f>
        <v>70.9</v>
      </c>
      <c t="str" s="33" r="V155">
        <f>VLOOKUP(B155,'Razzball Projections'!$B$2:$W$322,18,FALSE)</f>
        <v>81.4</v>
      </c>
      <c t="str" s="33" r="W155">
        <f>VLOOKUP(B155,'Razzball Projections'!$B$2:$W$322,19,FALSE)</f>
        <v>91.9</v>
      </c>
      <c t="str" s="45" r="X155">
        <f>VLOOKUP(B155,'Razzball Projections'!$B$2:$W$322,20,FALSE)</f>
        <v>$1</v>
      </c>
      <c t="str" s="45" r="Y155">
        <f>VLOOKUP(B155,'Razzball Projections'!$B$2:$W$322,21,FALSE)</f>
        <v>$0</v>
      </c>
      <c t="str" s="45" r="Z155">
        <f>VLOOKUP(B155,'Razzball Projections'!$B$2:$W$322,22,FALSE)</f>
        <v>$0</v>
      </c>
      <c s="2" r="AB155"/>
    </row>
    <row customHeight="1" r="156" ht="15.0">
      <c t="str" s="44" r="A156">
        <f>VLOOKUP(B156&amp;"*",'Razzball Rankings'!$B$5:$H$204,7,FALSE)</f>
        <v>157</v>
      </c>
      <c t="str" s="29" r="B156">
        <f>'Razzball Projections'!B155</f>
        <v>Aaron Dobson</v>
      </c>
      <c t="str" s="4" r="C156">
        <f>VLOOKUP(B156,'Razzball Projections'!$B$2:$W$322,2,FALSE)</f>
        <v>WR</v>
      </c>
      <c t="str" s="4" r="D156">
        <f>VLOOKUP(B156,'Razzball Projections'!$B$2:$W$322,3,FALSE)</f>
        <v>NE</v>
      </c>
      <c s="4" r="E156"/>
      <c t="str" s="33" r="F156">
        <f>VLOOKUP(B156,'Fantasy Pros ECR'!$B$6:$H$312,7,FALSE)</f>
        <v>136.6</v>
      </c>
      <c t="str" s="33" r="G156">
        <f>VLOOKUP(B156,'Fantasy Pros ADP'!$B$6:$M$253,12,FALSE)</f>
        <v>181.8</v>
      </c>
      <c t="str" s="4" r="H156">
        <f>VLOOKUP(B156,'Razzball Projections'!$B$2:$W$322,4,FALSE)</f>
        <v>0</v>
      </c>
      <c t="str" s="4" r="I156">
        <f>VLOOKUP(B156,'Razzball Projections'!$B$2:$W$322,5,FALSE)</f>
        <v>0</v>
      </c>
      <c t="str" s="4" r="J156">
        <f>VLOOKUP(B156,'Razzball Projections'!$B$2:$W$322,6,FALSE)</f>
        <v>0</v>
      </c>
      <c t="str" s="4" r="K156">
        <f>VLOOKUP(B156,'Razzball Projections'!$B$2:$W$322,7,FALSE)</f>
        <v>0</v>
      </c>
      <c t="str" s="4" r="L156">
        <f>VLOOKUP(B156,'Razzball Projections'!$B$2:$W$322,8,FALSE)</f>
        <v>0</v>
      </c>
      <c t="str" s="4" r="M156">
        <f>VLOOKUP(B156,'Razzball Projections'!$B$2:$W$322,9,FALSE)</f>
        <v>0</v>
      </c>
      <c t="str" s="4" r="N156">
        <f>VLOOKUP(B156,'Razzball Projections'!$B$2:$W$322,10,FALSE)</f>
        <v>0</v>
      </c>
      <c t="str" s="4" r="O156">
        <f>VLOOKUP(B156,'Razzball Projections'!$B$2:$W$322,11,FALSE)</f>
        <v>0</v>
      </c>
      <c t="str" s="4" r="P156">
        <f>VLOOKUP(B156,'Razzball Projections'!$B$2:$W$322,12,FALSE)</f>
        <v>0</v>
      </c>
      <c t="str" s="4" r="Q156">
        <f>VLOOKUP(B156,'Razzball Projections'!$B$2:$W$322,13,FALSE)</f>
        <v>0</v>
      </c>
      <c t="str" s="4" r="R156">
        <f>VLOOKUP(B156,'Razzball Projections'!$B$2:$W$322,14,FALSE)</f>
        <v>47</v>
      </c>
      <c t="str" s="4" r="S156">
        <f>VLOOKUP(B156,'Razzball Projections'!$B$2:$W$322,15,FALSE)</f>
        <v>648</v>
      </c>
      <c t="str" s="4" r="T156">
        <f>VLOOKUP(B156,'Razzball Projections'!$B$2:$W$322,16,FALSE)</f>
        <v>3</v>
      </c>
      <c t="str" s="33" r="U156">
        <f>VLOOKUP(B156,'Razzball Projections'!$B$2:$W$322,17,FALSE)</f>
        <v>82.8</v>
      </c>
      <c t="str" s="33" r="V156">
        <f>VLOOKUP(B156,'Razzball Projections'!$B$2:$W$322,18,FALSE)</f>
        <v>106.3</v>
      </c>
      <c t="str" s="33" r="W156">
        <f>VLOOKUP(B156,'Razzball Projections'!$B$2:$W$322,19,FALSE)</f>
        <v>129.8</v>
      </c>
      <c t="str" s="45" r="X156">
        <f>VLOOKUP(B156,'Razzball Projections'!$B$2:$W$322,20,FALSE)</f>
        <v>$0</v>
      </c>
      <c t="str" s="45" r="Y156">
        <f>VLOOKUP(B156,'Razzball Projections'!$B$2:$W$322,21,FALSE)</f>
        <v>$0</v>
      </c>
      <c t="str" s="45" r="Z156">
        <f>VLOOKUP(B156,'Razzball Projections'!$B$2:$W$322,22,FALSE)</f>
        <v>$0</v>
      </c>
      <c s="2" r="AB156"/>
    </row>
    <row customHeight="1" r="157" ht="15.0">
      <c t="str" s="44" r="A157">
        <f>VLOOKUP(B157&amp;"*",'Razzball Rankings'!$B$5:$H$204,7,FALSE)</f>
        <v>158</v>
      </c>
      <c t="str" s="29" r="B157">
        <f>'Razzball Projections'!B161</f>
        <v>Levine Toilolo</v>
      </c>
      <c t="str" s="4" r="C157">
        <f>VLOOKUP(B157,'Razzball Projections'!$B$2:$W$322,2,FALSE)</f>
        <v>TE</v>
      </c>
      <c t="str" s="4" r="D157">
        <f>VLOOKUP(B157,'Razzball Projections'!$B$2:$W$322,3,FALSE)</f>
        <v>ATL</v>
      </c>
      <c s="4" r="E157"/>
      <c t="str" s="33" r="F157">
        <f>VLOOKUP(B157,'Fantasy Pros ECR'!$B$6:$H$312,7,FALSE)</f>
        <v>192.3</v>
      </c>
      <c t="str" s="33" r="G157">
        <f>VLOOKUP(B157,'Fantasy Pros ADP'!$B$6:$M$253,12,FALSE)</f>
        <v>#N/A</v>
      </c>
      <c t="str" s="4" r="H157">
        <f>VLOOKUP(B157,'Razzball Projections'!$B$2:$W$322,4,FALSE)</f>
        <v>0</v>
      </c>
      <c t="str" s="4" r="I157">
        <f>VLOOKUP(B157,'Razzball Projections'!$B$2:$W$322,5,FALSE)</f>
        <v>0</v>
      </c>
      <c t="str" s="4" r="J157">
        <f>VLOOKUP(B157,'Razzball Projections'!$B$2:$W$322,6,FALSE)</f>
        <v>0</v>
      </c>
      <c t="str" s="4" r="K157">
        <f>VLOOKUP(B157,'Razzball Projections'!$B$2:$W$322,7,FALSE)</f>
        <v>0</v>
      </c>
      <c t="str" s="4" r="L157">
        <f>VLOOKUP(B157,'Razzball Projections'!$B$2:$W$322,8,FALSE)</f>
        <v>0</v>
      </c>
      <c t="str" s="4" r="M157">
        <f>VLOOKUP(B157,'Razzball Projections'!$B$2:$W$322,9,FALSE)</f>
        <v>0</v>
      </c>
      <c t="str" s="4" r="N157">
        <f>VLOOKUP(B157,'Razzball Projections'!$B$2:$W$322,10,FALSE)</f>
        <v>0</v>
      </c>
      <c t="str" s="4" r="O157">
        <f>VLOOKUP(B157,'Razzball Projections'!$B$2:$W$322,11,FALSE)</f>
        <v>0</v>
      </c>
      <c t="str" s="4" r="P157">
        <f>VLOOKUP(B157,'Razzball Projections'!$B$2:$W$322,12,FALSE)</f>
        <v>0</v>
      </c>
      <c t="str" s="4" r="Q157">
        <f>VLOOKUP(B157,'Razzball Projections'!$B$2:$W$322,13,FALSE)</f>
        <v>0</v>
      </c>
      <c t="str" s="4" r="R157">
        <f>VLOOKUP(B157,'Razzball Projections'!$B$2:$W$322,14,FALSE)</f>
        <v>47</v>
      </c>
      <c t="str" s="4" r="S157">
        <f>VLOOKUP(B157,'Razzball Projections'!$B$2:$W$322,15,FALSE)</f>
        <v>496</v>
      </c>
      <c t="str" s="4" r="T157">
        <f>VLOOKUP(B157,'Razzball Projections'!$B$2:$W$322,16,FALSE)</f>
        <v>5</v>
      </c>
      <c t="str" s="33" r="U157">
        <f>VLOOKUP(B157,'Razzball Projections'!$B$2:$W$322,17,FALSE)</f>
        <v>79.6</v>
      </c>
      <c t="str" s="33" r="V157">
        <f>VLOOKUP(B157,'Razzball Projections'!$B$2:$W$322,18,FALSE)</f>
        <v>103.1</v>
      </c>
      <c t="str" s="33" r="W157">
        <f>VLOOKUP(B157,'Razzball Projections'!$B$2:$W$322,19,FALSE)</f>
        <v>126.6</v>
      </c>
      <c t="str" s="45" r="X157">
        <f>VLOOKUP(B157,'Razzball Projections'!$B$2:$W$322,20,FALSE)</f>
        <v>$0</v>
      </c>
      <c t="str" s="45" r="Y157">
        <f>VLOOKUP(B157,'Razzball Projections'!$B$2:$W$322,21,FALSE)</f>
        <v>$0</v>
      </c>
      <c t="str" s="45" r="Z157">
        <f>VLOOKUP(B157,'Razzball Projections'!$B$2:$W$322,22,FALSE)</f>
        <v>$0</v>
      </c>
      <c s="2" r="AB157"/>
    </row>
    <row customHeight="1" r="158" ht="15.0">
      <c t="str" s="44" r="A158">
        <f>VLOOKUP(B158&amp;"*",'Razzball Rankings'!$B$5:$H$204,7,FALSE)</f>
        <v>159</v>
      </c>
      <c t="str" s="29" r="B158">
        <f>'Razzball Projections'!B213</f>
        <v>Jonathan Stewart</v>
      </c>
      <c t="str" s="4" r="C158">
        <f>VLOOKUP(B158,'Razzball Projections'!$B$2:$W$322,2,FALSE)</f>
        <v>RB</v>
      </c>
      <c t="str" s="4" r="D158">
        <f>VLOOKUP(B158,'Razzball Projections'!$B$2:$W$322,3,FALSE)</f>
        <v>CAR</v>
      </c>
      <c s="4" r="E158"/>
      <c t="str" s="33" r="F158">
        <f>VLOOKUP(B158,'Fantasy Pros ECR'!$B$6:$H$312,7,FALSE)</f>
        <v>144.1</v>
      </c>
      <c t="str" s="33" r="G158">
        <f>VLOOKUP(B158,'Fantasy Pros ADP'!$B$6:$M$253,12,FALSE)</f>
        <v>180.7</v>
      </c>
      <c t="str" s="4" r="H158">
        <f>VLOOKUP(B158,'Razzball Projections'!$B$2:$W$322,4,FALSE)</f>
        <v>0</v>
      </c>
      <c t="str" s="4" r="I158">
        <f>VLOOKUP(B158,'Razzball Projections'!$B$2:$W$322,5,FALSE)</f>
        <v>0</v>
      </c>
      <c t="str" s="4" r="J158">
        <f>VLOOKUP(B158,'Razzball Projections'!$B$2:$W$322,6,FALSE)</f>
        <v>0</v>
      </c>
      <c t="str" s="4" r="K158">
        <f>VLOOKUP(B158,'Razzball Projections'!$B$2:$W$322,7,FALSE)</f>
        <v>0</v>
      </c>
      <c t="str" s="4" r="L158">
        <f>VLOOKUP(B158,'Razzball Projections'!$B$2:$W$322,8,FALSE)</f>
        <v>0</v>
      </c>
      <c t="str" s="4" r="M158">
        <f>VLOOKUP(B158,'Razzball Projections'!$B$2:$W$322,9,FALSE)</f>
        <v>0</v>
      </c>
      <c t="str" s="4" r="N158">
        <f>VLOOKUP(B158,'Razzball Projections'!$B$2:$W$322,10,FALSE)</f>
        <v>99</v>
      </c>
      <c t="str" s="4" r="O158">
        <f>VLOOKUP(B158,'Razzball Projections'!$B$2:$W$322,11,FALSE)</f>
        <v>397</v>
      </c>
      <c t="str" s="4" r="P158">
        <f>VLOOKUP(B158,'Razzball Projections'!$B$2:$W$322,12,FALSE)</f>
        <v>2</v>
      </c>
      <c t="str" s="4" r="Q158">
        <f>VLOOKUP(B158,'Razzball Projections'!$B$2:$W$322,13,FALSE)</f>
        <v>1</v>
      </c>
      <c t="str" s="4" r="R158">
        <f>VLOOKUP(B158,'Razzball Projections'!$B$2:$W$322,14,FALSE)</f>
        <v>20</v>
      </c>
      <c t="str" s="4" r="S158">
        <f>VLOOKUP(B158,'Razzball Projections'!$B$2:$W$322,15,FALSE)</f>
        <v>151</v>
      </c>
      <c t="str" s="4" r="T158">
        <f>VLOOKUP(B158,'Razzball Projections'!$B$2:$W$322,16,FALSE)</f>
        <v>1</v>
      </c>
      <c t="str" s="33" r="U158">
        <f>VLOOKUP(B158,'Razzball Projections'!$B$2:$W$322,17,FALSE)</f>
        <v>70.8</v>
      </c>
      <c t="str" s="33" r="V158">
        <f>VLOOKUP(B158,'Razzball Projections'!$B$2:$W$322,18,FALSE)</f>
        <v>80.8</v>
      </c>
      <c t="str" s="33" r="W158">
        <f>VLOOKUP(B158,'Razzball Projections'!$B$2:$W$322,19,FALSE)</f>
        <v>90.8</v>
      </c>
      <c t="str" s="45" r="X158">
        <f>VLOOKUP(B158,'Razzball Projections'!$B$2:$W$322,20,FALSE)</f>
        <v>$1</v>
      </c>
      <c t="str" s="45" r="Y158">
        <f>VLOOKUP(B158,'Razzball Projections'!$B$2:$W$322,21,FALSE)</f>
        <v>$1</v>
      </c>
      <c t="str" s="45" r="Z158">
        <f>VLOOKUP(B158,'Razzball Projections'!$B$2:$W$322,22,FALSE)</f>
        <v>$1</v>
      </c>
      <c s="2" r="AB158"/>
    </row>
    <row customHeight="1" r="159" ht="15.0">
      <c t="str" s="44" r="A159">
        <f>VLOOKUP(B159&amp;"*",'Razzball Rankings'!$B$5:$H$204,7,FALSE)</f>
        <v>160</v>
      </c>
      <c t="str" s="29" r="B159">
        <f>'Razzball Projections'!B158</f>
        <v>Chris Givens</v>
      </c>
      <c t="str" s="4" r="C159">
        <f>VLOOKUP(B159,'Razzball Projections'!$B$2:$W$322,2,FALSE)</f>
        <v>WR</v>
      </c>
      <c t="str" s="4" r="D159">
        <f>VLOOKUP(B159,'Razzball Projections'!$B$2:$W$322,3,FALSE)</f>
        <v>STL</v>
      </c>
      <c s="4" r="E159"/>
      <c t="str" s="33" r="F159">
        <f>VLOOKUP(B159,'Fantasy Pros ECR'!$B$6:$H$312,7,FALSE)</f>
        <v>182.3</v>
      </c>
      <c t="str" s="33" r="G159">
        <f>VLOOKUP(B159,'Fantasy Pros ADP'!$B$6:$M$253,12,FALSE)</f>
        <v>#N/A</v>
      </c>
      <c t="str" s="4" r="H159">
        <f>VLOOKUP(B159,'Razzball Projections'!$B$2:$W$322,4,FALSE)</f>
        <v>0</v>
      </c>
      <c t="str" s="4" r="I159">
        <f>VLOOKUP(B159,'Razzball Projections'!$B$2:$W$322,5,FALSE)</f>
        <v>0</v>
      </c>
      <c t="str" s="4" r="J159">
        <f>VLOOKUP(B159,'Razzball Projections'!$B$2:$W$322,6,FALSE)</f>
        <v>0</v>
      </c>
      <c t="str" s="4" r="K159">
        <f>VLOOKUP(B159,'Razzball Projections'!$B$2:$W$322,7,FALSE)</f>
        <v>0</v>
      </c>
      <c t="str" s="4" r="L159">
        <f>VLOOKUP(B159,'Razzball Projections'!$B$2:$W$322,8,FALSE)</f>
        <v>0</v>
      </c>
      <c t="str" s="4" r="M159">
        <f>VLOOKUP(B159,'Razzball Projections'!$B$2:$W$322,9,FALSE)</f>
        <v>0</v>
      </c>
      <c t="str" s="4" r="N159">
        <f>VLOOKUP(B159,'Razzball Projections'!$B$2:$W$322,10,FALSE)</f>
        <v>2</v>
      </c>
      <c t="str" s="4" r="O159">
        <f>VLOOKUP(B159,'Razzball Projections'!$B$2:$W$322,11,FALSE)</f>
        <v>16</v>
      </c>
      <c t="str" s="4" r="P159">
        <f>VLOOKUP(B159,'Razzball Projections'!$B$2:$W$322,12,FALSE)</f>
        <v>0</v>
      </c>
      <c t="str" s="4" r="Q159">
        <f>VLOOKUP(B159,'Razzball Projections'!$B$2:$W$322,13,FALSE)</f>
        <v>1</v>
      </c>
      <c t="str" s="4" r="R159">
        <f>VLOOKUP(B159,'Razzball Projections'!$B$2:$W$322,14,FALSE)</f>
        <v>45</v>
      </c>
      <c t="str" s="4" r="S159">
        <f>VLOOKUP(B159,'Razzball Projections'!$B$2:$W$322,15,FALSE)</f>
        <v>646</v>
      </c>
      <c t="str" s="4" r="T159">
        <f>VLOOKUP(B159,'Razzball Projections'!$B$2:$W$322,16,FALSE)</f>
        <v>3</v>
      </c>
      <c t="str" s="33" r="U159">
        <f>VLOOKUP(B159,'Razzball Projections'!$B$2:$W$322,17,FALSE)</f>
        <v>82.6</v>
      </c>
      <c t="str" s="33" r="V159">
        <f>VLOOKUP(B159,'Razzball Projections'!$B$2:$W$322,18,FALSE)</f>
        <v>105.1</v>
      </c>
      <c t="str" s="33" r="W159">
        <f>VLOOKUP(B159,'Razzball Projections'!$B$2:$W$322,19,FALSE)</f>
        <v>127.6</v>
      </c>
      <c t="str" s="45" r="X159">
        <f>VLOOKUP(B159,'Razzball Projections'!$B$2:$W$322,20,FALSE)</f>
        <v>$0</v>
      </c>
      <c t="str" s="45" r="Y159">
        <f>VLOOKUP(B159,'Razzball Projections'!$B$2:$W$322,21,FALSE)</f>
        <v>$0</v>
      </c>
      <c t="str" s="45" r="Z159">
        <f>VLOOKUP(B159,'Razzball Projections'!$B$2:$W$322,22,FALSE)</f>
        <v>$0</v>
      </c>
      <c s="2" r="AB159"/>
    </row>
    <row customHeight="1" r="160" ht="15.0">
      <c t="str" s="44" r="A160">
        <f>VLOOKUP(B160&amp;"*",'Razzball Rankings'!$B$5:$H$204,7,FALSE)</f>
        <v>161</v>
      </c>
      <c t="str" s="29" r="B160">
        <f>'Razzball Projections'!B242</f>
        <v>LeGarrette Blount</v>
      </c>
      <c t="str" s="4" r="C160">
        <f>VLOOKUP(B160,'Razzball Projections'!$B$2:$W$322,2,FALSE)</f>
        <v>RB</v>
      </c>
      <c t="str" s="4" r="D160">
        <f>VLOOKUP(B160,'Razzball Projections'!$B$2:$W$322,3,FALSE)</f>
        <v>PIT</v>
      </c>
      <c s="4" r="E160"/>
      <c t="str" s="33" r="F160">
        <f>VLOOKUP(B160,'Fantasy Pros ECR'!$B$6:$H$312,7,FALSE)</f>
        <v>137.6</v>
      </c>
      <c t="str" s="33" r="G160">
        <f>VLOOKUP(B160,'Fantasy Pros ADP'!$B$6:$M$253,12,FALSE)</f>
        <v>149.8</v>
      </c>
      <c t="str" s="4" r="H160">
        <f>VLOOKUP(B160,'Razzball Projections'!$B$2:$W$322,4,FALSE)</f>
        <v>0</v>
      </c>
      <c t="str" s="4" r="I160">
        <f>VLOOKUP(B160,'Razzball Projections'!$B$2:$W$322,5,FALSE)</f>
        <v>0</v>
      </c>
      <c t="str" s="4" r="J160">
        <f>VLOOKUP(B160,'Razzball Projections'!$B$2:$W$322,6,FALSE)</f>
        <v>0</v>
      </c>
      <c t="str" s="4" r="K160">
        <f>VLOOKUP(B160,'Razzball Projections'!$B$2:$W$322,7,FALSE)</f>
        <v>0</v>
      </c>
      <c t="str" s="4" r="L160">
        <f>VLOOKUP(B160,'Razzball Projections'!$B$2:$W$322,8,FALSE)</f>
        <v>0</v>
      </c>
      <c t="str" s="4" r="M160">
        <f>VLOOKUP(B160,'Razzball Projections'!$B$2:$W$322,9,FALSE)</f>
        <v>0</v>
      </c>
      <c t="str" s="4" r="N160">
        <f>VLOOKUP(B160,'Razzball Projections'!$B$2:$W$322,10,FALSE)</f>
        <v>109</v>
      </c>
      <c t="str" s="4" r="O160">
        <f>VLOOKUP(B160,'Razzball Projections'!$B$2:$W$322,11,FALSE)</f>
        <v>438</v>
      </c>
      <c t="str" s="4" r="P160">
        <f>VLOOKUP(B160,'Razzball Projections'!$B$2:$W$322,12,FALSE)</f>
        <v>4</v>
      </c>
      <c t="str" s="4" r="Q160">
        <f>VLOOKUP(B160,'Razzball Projections'!$B$2:$W$322,13,FALSE)</f>
        <v>2</v>
      </c>
      <c t="str" s="4" r="R160">
        <f>VLOOKUP(B160,'Razzball Projections'!$B$2:$W$322,14,FALSE)</f>
        <v>5</v>
      </c>
      <c t="str" s="4" r="S160">
        <f>VLOOKUP(B160,'Razzball Projections'!$B$2:$W$322,15,FALSE)</f>
        <v>42</v>
      </c>
      <c t="str" s="4" r="T160">
        <f>VLOOKUP(B160,'Razzball Projections'!$B$2:$W$322,16,FALSE)</f>
        <v>0</v>
      </c>
      <c t="str" s="33" r="U160">
        <f>VLOOKUP(B160,'Razzball Projections'!$B$2:$W$322,17,FALSE)</f>
        <v>69.0</v>
      </c>
      <c t="str" s="33" r="V160">
        <f>VLOOKUP(B160,'Razzball Projections'!$B$2:$W$322,18,FALSE)</f>
        <v>71.5</v>
      </c>
      <c t="str" s="33" r="W160">
        <f>VLOOKUP(B160,'Razzball Projections'!$B$2:$W$322,19,FALSE)</f>
        <v>74.0</v>
      </c>
      <c t="str" s="45" r="X160">
        <f>VLOOKUP(B160,'Razzball Projections'!$B$2:$W$322,20,FALSE)</f>
        <v>$2</v>
      </c>
      <c t="str" s="45" r="Y160">
        <f>VLOOKUP(B160,'Razzball Projections'!$B$2:$W$322,21,FALSE)</f>
        <v>$1</v>
      </c>
      <c t="str" s="45" r="Z160">
        <f>VLOOKUP(B160,'Razzball Projections'!$B$2:$W$322,22,FALSE)</f>
        <v>$1</v>
      </c>
      <c s="2" r="AB160"/>
    </row>
    <row customHeight="1" r="161" ht="15.0">
      <c t="str" s="44" r="A161">
        <f>VLOOKUP(B161&amp;"*",'Razzball Rankings'!$B$5:$H$204,7,FALSE)</f>
        <v>162</v>
      </c>
      <c t="str" s="29" r="B161">
        <f>'Razzball Projections'!B152</f>
        <v>Malcom Floyd</v>
      </c>
      <c t="str" s="4" r="C161">
        <f>VLOOKUP(B161,'Razzball Projections'!$B$2:$W$322,2,FALSE)</f>
        <v>WR</v>
      </c>
      <c t="str" s="4" r="D161">
        <f>VLOOKUP(B161,'Razzball Projections'!$B$2:$W$322,3,FALSE)</f>
        <v>SD</v>
      </c>
      <c s="4" r="E161"/>
      <c t="str" s="33" r="F161">
        <f>VLOOKUP(B161,'Fantasy Pros ECR'!$B$6:$H$312,7,FALSE)</f>
        <v>154.2</v>
      </c>
      <c t="str" s="33" r="G161">
        <f>VLOOKUP(B161,'Fantasy Pros ADP'!$B$6:$M$253,12,FALSE)</f>
        <v>#N/A</v>
      </c>
      <c t="str" s="4" r="H161">
        <f>VLOOKUP(B161,'Razzball Projections'!$B$2:$W$322,4,FALSE)</f>
        <v>0</v>
      </c>
      <c t="str" s="4" r="I161">
        <f>VLOOKUP(B161,'Razzball Projections'!$B$2:$W$322,5,FALSE)</f>
        <v>0</v>
      </c>
      <c t="str" s="4" r="J161">
        <f>VLOOKUP(B161,'Razzball Projections'!$B$2:$W$322,6,FALSE)</f>
        <v>0</v>
      </c>
      <c t="str" s="4" r="K161">
        <f>VLOOKUP(B161,'Razzball Projections'!$B$2:$W$322,7,FALSE)</f>
        <v>0</v>
      </c>
      <c t="str" s="4" r="L161">
        <f>VLOOKUP(B161,'Razzball Projections'!$B$2:$W$322,8,FALSE)</f>
        <v>0</v>
      </c>
      <c t="str" s="4" r="M161">
        <f>VLOOKUP(B161,'Razzball Projections'!$B$2:$W$322,9,FALSE)</f>
        <v>0</v>
      </c>
      <c t="str" s="4" r="N161">
        <f>VLOOKUP(B161,'Razzball Projections'!$B$2:$W$322,10,FALSE)</f>
        <v>0</v>
      </c>
      <c t="str" s="4" r="O161">
        <f>VLOOKUP(B161,'Razzball Projections'!$B$2:$W$322,11,FALSE)</f>
        <v>0</v>
      </c>
      <c t="str" s="4" r="P161">
        <f>VLOOKUP(B161,'Razzball Projections'!$B$2:$W$322,12,FALSE)</f>
        <v>0</v>
      </c>
      <c t="str" s="4" r="Q161">
        <f>VLOOKUP(B161,'Razzball Projections'!$B$2:$W$322,13,FALSE)</f>
        <v>1</v>
      </c>
      <c t="str" s="4" r="R161">
        <f>VLOOKUP(B161,'Razzball Projections'!$B$2:$W$322,14,FALSE)</f>
        <v>49</v>
      </c>
      <c t="str" s="4" r="S161">
        <f>VLOOKUP(B161,'Razzball Projections'!$B$2:$W$322,15,FALSE)</f>
        <v>595</v>
      </c>
      <c t="str" s="4" r="T161">
        <f>VLOOKUP(B161,'Razzball Projections'!$B$2:$W$322,16,FALSE)</f>
        <v>4</v>
      </c>
      <c t="str" s="33" r="U161">
        <f>VLOOKUP(B161,'Razzball Projections'!$B$2:$W$322,17,FALSE)</f>
        <v>82.5</v>
      </c>
      <c t="str" s="33" r="V161">
        <f>VLOOKUP(B161,'Razzball Projections'!$B$2:$W$322,18,FALSE)</f>
        <v>107.0</v>
      </c>
      <c t="str" s="33" r="W161">
        <f>VLOOKUP(B161,'Razzball Projections'!$B$2:$W$322,19,FALSE)</f>
        <v>131.5</v>
      </c>
      <c t="str" s="45" r="X161">
        <f>VLOOKUP(B161,'Razzball Projections'!$B$2:$W$322,20,FALSE)</f>
        <v>$0</v>
      </c>
      <c t="str" s="45" r="Y161">
        <f>VLOOKUP(B161,'Razzball Projections'!$B$2:$W$322,21,FALSE)</f>
        <v>$0</v>
      </c>
      <c t="str" s="45" r="Z161">
        <f>VLOOKUP(B161,'Razzball Projections'!$B$2:$W$322,22,FALSE)</f>
        <v>$0</v>
      </c>
      <c s="2" r="AB161"/>
    </row>
    <row customHeight="1" r="162" ht="15.0">
      <c t="str" s="44" r="A162">
        <f>VLOOKUP(B162&amp;"*",'Razzball Rankings'!$B$5:$H$204,7,FALSE)</f>
        <v>163</v>
      </c>
      <c t="str" s="29" r="B162">
        <f>'Razzball Projections'!B176</f>
        <v>Jace Amaro</v>
      </c>
      <c t="str" s="4" r="C162">
        <f>VLOOKUP(B162,'Razzball Projections'!$B$2:$W$322,2,FALSE)</f>
        <v>TE</v>
      </c>
      <c t="str" s="4" r="D162">
        <f>VLOOKUP(B162,'Razzball Projections'!$B$2:$W$322,3,FALSE)</f>
        <v>NYJ</v>
      </c>
      <c s="4" r="E162"/>
      <c t="str" s="33" r="F162">
        <f>VLOOKUP(B162,'Fantasy Pros ECR'!$B$6:$H$312,7,FALSE)</f>
        <v>177.8</v>
      </c>
      <c t="str" s="33" r="G162">
        <f>VLOOKUP(B162,'Fantasy Pros ADP'!$B$6:$M$253,12,FALSE)</f>
        <v>221.0</v>
      </c>
      <c t="str" s="4" r="H162">
        <f>VLOOKUP(B162,'Razzball Projections'!$B$2:$W$322,4,FALSE)</f>
        <v>0</v>
      </c>
      <c t="str" s="4" r="I162">
        <f>VLOOKUP(B162,'Razzball Projections'!$B$2:$W$322,5,FALSE)</f>
        <v>0</v>
      </c>
      <c t="str" s="4" r="J162">
        <f>VLOOKUP(B162,'Razzball Projections'!$B$2:$W$322,6,FALSE)</f>
        <v>0</v>
      </c>
      <c t="str" s="4" r="K162">
        <f>VLOOKUP(B162,'Razzball Projections'!$B$2:$W$322,7,FALSE)</f>
        <v>0</v>
      </c>
      <c t="str" s="4" r="L162">
        <f>VLOOKUP(B162,'Razzball Projections'!$B$2:$W$322,8,FALSE)</f>
        <v>0</v>
      </c>
      <c t="str" s="4" r="M162">
        <f>VLOOKUP(B162,'Razzball Projections'!$B$2:$W$322,9,FALSE)</f>
        <v>0</v>
      </c>
      <c t="str" s="4" r="N162">
        <f>VLOOKUP(B162,'Razzball Projections'!$B$2:$W$322,10,FALSE)</f>
        <v>0</v>
      </c>
      <c t="str" s="4" r="O162">
        <f>VLOOKUP(B162,'Razzball Projections'!$B$2:$W$322,11,FALSE)</f>
        <v>0</v>
      </c>
      <c t="str" s="4" r="P162">
        <f>VLOOKUP(B162,'Razzball Projections'!$B$2:$W$322,12,FALSE)</f>
        <v>0</v>
      </c>
      <c t="str" s="4" r="Q162">
        <f>VLOOKUP(B162,'Razzball Projections'!$B$2:$W$322,13,FALSE)</f>
        <v>0</v>
      </c>
      <c t="str" s="4" r="R162">
        <f>VLOOKUP(B162,'Razzball Projections'!$B$2:$W$322,14,FALSE)</f>
        <v>41</v>
      </c>
      <c t="str" s="4" r="S162">
        <f>VLOOKUP(B162,'Razzball Projections'!$B$2:$W$322,15,FALSE)</f>
        <v>517</v>
      </c>
      <c t="str" s="4" r="T162">
        <f>VLOOKUP(B162,'Razzball Projections'!$B$2:$W$322,16,FALSE)</f>
        <v>4</v>
      </c>
      <c t="str" s="33" r="U162">
        <f>VLOOKUP(B162,'Razzball Projections'!$B$2:$W$322,17,FALSE)</f>
        <v>74.5</v>
      </c>
      <c t="str" s="33" r="V162">
        <f>VLOOKUP(B162,'Razzball Projections'!$B$2:$W$322,18,FALSE)</f>
        <v>95.0</v>
      </c>
      <c t="str" s="33" r="W162">
        <f>VLOOKUP(B162,'Razzball Projections'!$B$2:$W$322,19,FALSE)</f>
        <v>115.5</v>
      </c>
      <c t="str" s="45" r="X162">
        <f>VLOOKUP(B162,'Razzball Projections'!$B$2:$W$322,20,FALSE)</f>
        <v>$0</v>
      </c>
      <c t="str" s="45" r="Y162">
        <f>VLOOKUP(B162,'Razzball Projections'!$B$2:$W$322,21,FALSE)</f>
        <v>$0</v>
      </c>
      <c t="str" s="45" r="Z162">
        <f>VLOOKUP(B162,'Razzball Projections'!$B$2:$W$322,22,FALSE)</f>
        <v>$0</v>
      </c>
      <c s="2" r="AB162"/>
    </row>
    <row customHeight="1" r="163" ht="15.0">
      <c t="str" s="44" r="A163">
        <f>VLOOKUP(B163&amp;"*",'Razzball Rankings'!$B$5:$H$204,7,FALSE)</f>
        <v>164</v>
      </c>
      <c t="str" s="29" r="B163">
        <f>'Razzball Projections'!B210</f>
        <v>Charles Sims</v>
      </c>
      <c t="str" s="4" r="C163">
        <f>VLOOKUP(B163,'Razzball Projections'!$B$2:$W$322,2,FALSE)</f>
        <v>RB</v>
      </c>
      <c t="str" s="4" r="D163">
        <f>VLOOKUP(B163,'Razzball Projections'!$B$2:$W$322,3,FALSE)</f>
        <v>TB</v>
      </c>
      <c s="4" r="E163"/>
      <c t="str" s="33" r="F163">
        <f>VLOOKUP(B163,'Fantasy Pros ECR'!$B$6:$H$312,7,FALSE)</f>
        <v>169.4</v>
      </c>
      <c t="str" s="33" r="G163">
        <f>VLOOKUP(B163,'Fantasy Pros ADP'!$B$6:$M$253,12,FALSE)</f>
        <v>195.0</v>
      </c>
      <c t="str" s="4" r="H163">
        <f>VLOOKUP(B163,'Razzball Projections'!$B$2:$W$322,4,FALSE)</f>
        <v>0</v>
      </c>
      <c t="str" s="4" r="I163">
        <f>VLOOKUP(B163,'Razzball Projections'!$B$2:$W$322,5,FALSE)</f>
        <v>0</v>
      </c>
      <c t="str" s="4" r="J163">
        <f>VLOOKUP(B163,'Razzball Projections'!$B$2:$W$322,6,FALSE)</f>
        <v>0</v>
      </c>
      <c t="str" s="4" r="K163">
        <f>VLOOKUP(B163,'Razzball Projections'!$B$2:$W$322,7,FALSE)</f>
        <v>0</v>
      </c>
      <c t="str" s="4" r="L163">
        <f>VLOOKUP(B163,'Razzball Projections'!$B$2:$W$322,8,FALSE)</f>
        <v>0</v>
      </c>
      <c t="str" s="4" r="M163">
        <f>VLOOKUP(B163,'Razzball Projections'!$B$2:$W$322,9,FALSE)</f>
        <v>0</v>
      </c>
      <c t="str" s="4" r="N163">
        <f>VLOOKUP(B163,'Razzball Projections'!$B$2:$W$322,10,FALSE)</f>
        <v>78</v>
      </c>
      <c t="str" s="4" r="O163">
        <f>VLOOKUP(B163,'Razzball Projections'!$B$2:$W$322,11,FALSE)</f>
        <v>352</v>
      </c>
      <c t="str" s="4" r="P163">
        <f>VLOOKUP(B163,'Razzball Projections'!$B$2:$W$322,12,FALSE)</f>
        <v>2</v>
      </c>
      <c t="str" s="4" r="Q163">
        <f>VLOOKUP(B163,'Razzball Projections'!$B$2:$W$322,13,FALSE)</f>
        <v>1</v>
      </c>
      <c t="str" s="4" r="R163">
        <f>VLOOKUP(B163,'Razzball Projections'!$B$2:$W$322,14,FALSE)</f>
        <v>25</v>
      </c>
      <c t="str" s="4" r="S163">
        <f>VLOOKUP(B163,'Razzball Projections'!$B$2:$W$322,15,FALSE)</f>
        <v>190</v>
      </c>
      <c t="str" s="4" r="T163">
        <f>VLOOKUP(B163,'Razzball Projections'!$B$2:$W$322,16,FALSE)</f>
        <v>1</v>
      </c>
      <c t="str" s="33" r="U163">
        <f>VLOOKUP(B163,'Razzball Projections'!$B$2:$W$322,17,FALSE)</f>
        <v>68.2</v>
      </c>
      <c t="str" s="33" r="V163">
        <f>VLOOKUP(B163,'Razzball Projections'!$B$2:$W$322,18,FALSE)</f>
        <v>80.7</v>
      </c>
      <c t="str" s="33" r="W163">
        <f>VLOOKUP(B163,'Razzball Projections'!$B$2:$W$322,19,FALSE)</f>
        <v>93.2</v>
      </c>
      <c t="str" s="45" r="X163">
        <f>VLOOKUP(B163,'Razzball Projections'!$B$2:$W$322,20,FALSE)</f>
        <v>$1</v>
      </c>
      <c t="str" s="45" r="Y163">
        <f>VLOOKUP(B163,'Razzball Projections'!$B$2:$W$322,21,FALSE)</f>
        <v>$0</v>
      </c>
      <c t="str" s="45" r="Z163">
        <f>VLOOKUP(B163,'Razzball Projections'!$B$2:$W$322,22,FALSE)</f>
        <v>$0</v>
      </c>
      <c s="2" r="AB163"/>
    </row>
    <row customHeight="1" r="164" ht="15.0">
      <c t="str" s="44" r="A164">
        <f>VLOOKUP(B164&amp;"*",'Razzball Rankings'!$B$5:$H$204,7,FALSE)</f>
        <v>165</v>
      </c>
      <c t="str" s="29" r="B164">
        <f>'Razzball Projections'!B170</f>
        <v>Scott Chandler</v>
      </c>
      <c t="str" s="4" r="C164">
        <f>VLOOKUP(B164,'Razzball Projections'!$B$2:$W$322,2,FALSE)</f>
        <v>TE</v>
      </c>
      <c t="str" s="4" r="D164">
        <f>VLOOKUP(B164,'Razzball Projections'!$B$2:$W$322,3,FALSE)</f>
        <v>BUF</v>
      </c>
      <c s="4" r="E164"/>
      <c t="str" s="33" r="F164">
        <f>VLOOKUP(B164,'Fantasy Pros ECR'!$B$6:$H$312,7,FALSE)</f>
        <v>217.3</v>
      </c>
      <c t="str" s="33" r="G164">
        <f>VLOOKUP(B164,'Fantasy Pros ADP'!$B$6:$M$253,12,FALSE)</f>
        <v>#N/A</v>
      </c>
      <c t="str" s="4" r="H164">
        <f>VLOOKUP(B164,'Razzball Projections'!$B$2:$W$322,4,FALSE)</f>
        <v>0</v>
      </c>
      <c t="str" s="4" r="I164">
        <f>VLOOKUP(B164,'Razzball Projections'!$B$2:$W$322,5,FALSE)</f>
        <v>0</v>
      </c>
      <c t="str" s="4" r="J164">
        <f>VLOOKUP(B164,'Razzball Projections'!$B$2:$W$322,6,FALSE)</f>
        <v>0</v>
      </c>
      <c t="str" s="4" r="K164">
        <f>VLOOKUP(B164,'Razzball Projections'!$B$2:$W$322,7,FALSE)</f>
        <v>0</v>
      </c>
      <c t="str" s="4" r="L164">
        <f>VLOOKUP(B164,'Razzball Projections'!$B$2:$W$322,8,FALSE)</f>
        <v>0</v>
      </c>
      <c t="str" s="4" r="M164">
        <f>VLOOKUP(B164,'Razzball Projections'!$B$2:$W$322,9,FALSE)</f>
        <v>0</v>
      </c>
      <c t="str" s="4" r="N164">
        <f>VLOOKUP(B164,'Razzball Projections'!$B$2:$W$322,10,FALSE)</f>
        <v>0</v>
      </c>
      <c t="str" s="4" r="O164">
        <f>VLOOKUP(B164,'Razzball Projections'!$B$2:$W$322,11,FALSE)</f>
        <v>0</v>
      </c>
      <c t="str" s="4" r="P164">
        <f>VLOOKUP(B164,'Razzball Projections'!$B$2:$W$322,12,FALSE)</f>
        <v>0</v>
      </c>
      <c t="str" s="4" r="Q164">
        <f>VLOOKUP(B164,'Razzball Projections'!$B$2:$W$322,13,FALSE)</f>
        <v>1</v>
      </c>
      <c t="str" s="4" r="R164">
        <f>VLOOKUP(B164,'Razzball Projections'!$B$2:$W$322,14,FALSE)</f>
        <v>47</v>
      </c>
      <c t="str" s="4" r="S164">
        <f>VLOOKUP(B164,'Razzball Projections'!$B$2:$W$322,15,FALSE)</f>
        <v>532</v>
      </c>
      <c t="str" s="4" r="T164">
        <f>VLOOKUP(B164,'Razzball Projections'!$B$2:$W$322,16,FALSE)</f>
        <v>4</v>
      </c>
      <c t="str" s="33" r="U164">
        <f>VLOOKUP(B164,'Razzball Projections'!$B$2:$W$322,17,FALSE)</f>
        <v>72.8</v>
      </c>
      <c t="str" s="33" r="V164">
        <f>VLOOKUP(B164,'Razzball Projections'!$B$2:$W$322,18,FALSE)</f>
        <v>96.3</v>
      </c>
      <c t="str" s="33" r="W164">
        <f>VLOOKUP(B164,'Razzball Projections'!$B$2:$W$322,19,FALSE)</f>
        <v>119.8</v>
      </c>
      <c t="str" s="45" r="X164">
        <f>VLOOKUP(B164,'Razzball Projections'!$B$2:$W$322,20,FALSE)</f>
        <v>$0</v>
      </c>
      <c t="str" s="45" r="Y164">
        <f>VLOOKUP(B164,'Razzball Projections'!$B$2:$W$322,21,FALSE)</f>
        <v>$0</v>
      </c>
      <c t="str" s="45" r="Z164">
        <f>VLOOKUP(B164,'Razzball Projections'!$B$2:$W$322,22,FALSE)</f>
        <v>$0</v>
      </c>
      <c s="2" r="AB164"/>
    </row>
    <row customHeight="1" r="165" ht="15.0">
      <c t="str" s="44" r="A165">
        <f>VLOOKUP(B165&amp;"*",'Razzball Rankings'!$B$5:$H$204,7,FALSE)</f>
        <v>166</v>
      </c>
      <c t="str" s="29" r="B165">
        <f>'Razzball Projections'!B231</f>
        <v>Lorenzo Taliaferro</v>
      </c>
      <c t="str" s="4" r="C165">
        <f>VLOOKUP(B165,'Razzball Projections'!$B$2:$W$322,2,FALSE)</f>
        <v>RB</v>
      </c>
      <c t="str" s="4" r="D165">
        <f>VLOOKUP(B165,'Razzball Projections'!$B$2:$W$322,3,FALSE)</f>
        <v>BAL</v>
      </c>
      <c s="4" r="E165"/>
      <c t="str" s="33" r="F165">
        <f>VLOOKUP(B165,'Fantasy Pros ECR'!$B$6:$H$312,7,FALSE)</f>
        <v>#N/A</v>
      </c>
      <c t="str" s="33" r="G165">
        <f>VLOOKUP(B165,'Fantasy Pros ADP'!$B$6:$M$253,12,FALSE)</f>
        <v>#N/A</v>
      </c>
      <c t="str" s="4" r="H165">
        <f>VLOOKUP(B165,'Razzball Projections'!$B$2:$W$322,4,FALSE)</f>
        <v>0</v>
      </c>
      <c t="str" s="4" r="I165">
        <f>VLOOKUP(B165,'Razzball Projections'!$B$2:$W$322,5,FALSE)</f>
        <v>0</v>
      </c>
      <c t="str" s="4" r="J165">
        <f>VLOOKUP(B165,'Razzball Projections'!$B$2:$W$322,6,FALSE)</f>
        <v>0</v>
      </c>
      <c t="str" s="4" r="K165">
        <f>VLOOKUP(B165,'Razzball Projections'!$B$2:$W$322,7,FALSE)</f>
        <v>0</v>
      </c>
      <c t="str" s="4" r="L165">
        <f>VLOOKUP(B165,'Razzball Projections'!$B$2:$W$322,8,FALSE)</f>
        <v>0</v>
      </c>
      <c t="str" s="4" r="M165">
        <f>VLOOKUP(B165,'Razzball Projections'!$B$2:$W$322,9,FALSE)</f>
        <v>0</v>
      </c>
      <c t="str" s="4" r="N165">
        <f>VLOOKUP(B165,'Razzball Projections'!$B$2:$W$322,10,FALSE)</f>
        <v>101</v>
      </c>
      <c t="str" s="4" r="O165">
        <f>VLOOKUP(B165,'Razzball Projections'!$B$2:$W$322,11,FALSE)</f>
        <v>397</v>
      </c>
      <c t="str" s="4" r="P165">
        <f>VLOOKUP(B165,'Razzball Projections'!$B$2:$W$322,12,FALSE)</f>
        <v>3</v>
      </c>
      <c t="str" s="4" r="Q165">
        <f>VLOOKUP(B165,'Razzball Projections'!$B$2:$W$322,13,FALSE)</f>
        <v>1</v>
      </c>
      <c t="str" s="4" r="R165">
        <f>VLOOKUP(B165,'Razzball Projections'!$B$2:$W$322,14,FALSE)</f>
        <v>12</v>
      </c>
      <c t="str" s="4" r="S165">
        <f>VLOOKUP(B165,'Razzball Projections'!$B$2:$W$322,15,FALSE)</f>
        <v>52</v>
      </c>
      <c t="str" s="4" r="T165">
        <f>VLOOKUP(B165,'Razzball Projections'!$B$2:$W$322,16,FALSE)</f>
        <v>1</v>
      </c>
      <c t="str" s="33" r="U165">
        <f>VLOOKUP(B165,'Razzball Projections'!$B$2:$W$322,17,FALSE)</f>
        <v>66.9</v>
      </c>
      <c t="str" s="33" r="V165">
        <f>VLOOKUP(B165,'Razzball Projections'!$B$2:$W$322,18,FALSE)</f>
        <v>72.9</v>
      </c>
      <c t="str" s="33" r="W165">
        <f>VLOOKUP(B165,'Razzball Projections'!$B$2:$W$322,19,FALSE)</f>
        <v>78.9</v>
      </c>
      <c t="str" s="45" r="X165">
        <f>VLOOKUP(B165,'Razzball Projections'!$B$2:$W$322,20,FALSE)</f>
        <v>$0</v>
      </c>
      <c t="str" s="45" r="Y165">
        <f>VLOOKUP(B165,'Razzball Projections'!$B$2:$W$322,21,FALSE)</f>
        <v>$0</v>
      </c>
      <c t="str" s="45" r="Z165">
        <f>VLOOKUP(B165,'Razzball Projections'!$B$2:$W$322,22,FALSE)</f>
        <v>$0</v>
      </c>
      <c s="2" r="AB165"/>
    </row>
    <row customHeight="1" r="166" ht="15.0">
      <c t="str" s="44" r="A166">
        <f>VLOOKUP(B166&amp;"*",'Razzball Rankings'!$B$5:$H$204,7,FALSE)</f>
        <v>167</v>
      </c>
      <c t="str" s="29" r="B166">
        <f>'Razzball Projections'!B199</f>
        <v>Jacquizz Rodgers</v>
      </c>
      <c t="str" s="4" r="C166">
        <f>VLOOKUP(B166,'Razzball Projections'!$B$2:$W$322,2,FALSE)</f>
        <v>RB</v>
      </c>
      <c t="str" s="4" r="D166">
        <f>VLOOKUP(B166,'Razzball Projections'!$B$2:$W$322,3,FALSE)</f>
        <v>ATL</v>
      </c>
      <c s="4" r="E166"/>
      <c t="str" s="33" r="F166">
        <f>VLOOKUP(B166,'Fantasy Pros ECR'!$B$6:$H$312,7,FALSE)</f>
        <v>180.6</v>
      </c>
      <c t="str" s="33" r="G166">
        <f>VLOOKUP(B166,'Fantasy Pros ADP'!$B$6:$M$253,12,FALSE)</f>
        <v>#N/A</v>
      </c>
      <c t="str" s="4" r="H166">
        <f>VLOOKUP(B166,'Razzball Projections'!$B$2:$W$322,4,FALSE)</f>
        <v>0</v>
      </c>
      <c t="str" s="4" r="I166">
        <f>VLOOKUP(B166,'Razzball Projections'!$B$2:$W$322,5,FALSE)</f>
        <v>0</v>
      </c>
      <c t="str" s="4" r="J166">
        <f>VLOOKUP(B166,'Razzball Projections'!$B$2:$W$322,6,FALSE)</f>
        <v>0</v>
      </c>
      <c t="str" s="4" r="K166">
        <f>VLOOKUP(B166,'Razzball Projections'!$B$2:$W$322,7,FALSE)</f>
        <v>0</v>
      </c>
      <c t="str" s="4" r="L166">
        <f>VLOOKUP(B166,'Razzball Projections'!$B$2:$W$322,8,FALSE)</f>
        <v>0</v>
      </c>
      <c t="str" s="4" r="M166">
        <f>VLOOKUP(B166,'Razzball Projections'!$B$2:$W$322,9,FALSE)</f>
        <v>0</v>
      </c>
      <c t="str" s="4" r="N166">
        <f>VLOOKUP(B166,'Razzball Projections'!$B$2:$W$322,10,FALSE)</f>
        <v>68</v>
      </c>
      <c t="str" s="4" r="O166">
        <f>VLOOKUP(B166,'Razzball Projections'!$B$2:$W$322,11,FALSE)</f>
        <v>252</v>
      </c>
      <c t="str" s="4" r="P166">
        <f>VLOOKUP(B166,'Razzball Projections'!$B$2:$W$322,12,FALSE)</f>
        <v>2</v>
      </c>
      <c t="str" s="4" r="Q166">
        <f>VLOOKUP(B166,'Razzball Projections'!$B$2:$W$322,13,FALSE)</f>
        <v>1</v>
      </c>
      <c t="str" s="4" r="R166">
        <f>VLOOKUP(B166,'Razzball Projections'!$B$2:$W$322,14,FALSE)</f>
        <v>34</v>
      </c>
      <c t="str" s="4" r="S166">
        <f>VLOOKUP(B166,'Razzball Projections'!$B$2:$W$322,15,FALSE)</f>
        <v>232</v>
      </c>
      <c t="str" s="4" r="T166">
        <f>VLOOKUP(B166,'Razzball Projections'!$B$2:$W$322,16,FALSE)</f>
        <v>1</v>
      </c>
      <c t="str" s="33" r="U166">
        <f>VLOOKUP(B166,'Razzball Projections'!$B$2:$W$322,17,FALSE)</f>
        <v>66.2</v>
      </c>
      <c t="str" s="33" r="V166">
        <f>VLOOKUP(B166,'Razzball Projections'!$B$2:$W$322,18,FALSE)</f>
        <v>83.2</v>
      </c>
      <c t="str" s="33" r="W166">
        <f>VLOOKUP(B166,'Razzball Projections'!$B$2:$W$322,19,FALSE)</f>
        <v>100.2</v>
      </c>
      <c t="str" s="45" r="X166">
        <f>VLOOKUP(B166,'Razzball Projections'!$B$2:$W$322,20,FALSE)</f>
        <v>$0</v>
      </c>
      <c t="str" s="45" r="Y166">
        <f>VLOOKUP(B166,'Razzball Projections'!$B$2:$W$322,21,FALSE)</f>
        <v>$0</v>
      </c>
      <c t="str" s="45" r="Z166">
        <f>VLOOKUP(B166,'Razzball Projections'!$B$2:$W$322,22,FALSE)</f>
        <v>$0</v>
      </c>
      <c s="2" r="AB166"/>
    </row>
    <row customHeight="1" r="167" ht="15.0">
      <c t="str" s="44" r="A167">
        <f>VLOOKUP(B167&amp;"*",'Razzball Rankings'!$B$5:$H$204,7,FALSE)</f>
        <v>168</v>
      </c>
      <c t="str" s="29" r="B167">
        <f>'Razzball Projections'!B227</f>
        <v>Tre Mason</v>
      </c>
      <c t="str" s="4" r="C167">
        <f>VLOOKUP(B167,'Razzball Projections'!$B$2:$W$322,2,FALSE)</f>
        <v>RB</v>
      </c>
      <c t="str" s="4" r="D167">
        <f>VLOOKUP(B167,'Razzball Projections'!$B$2:$W$322,3,FALSE)</f>
        <v>STL</v>
      </c>
      <c s="4" r="E167"/>
      <c t="str" s="33" r="F167">
        <f>VLOOKUP(B167,'Fantasy Pros ECR'!$B$6:$H$312,7,FALSE)</f>
        <v>163.1</v>
      </c>
      <c t="str" s="33" r="G167">
        <f>VLOOKUP(B167,'Fantasy Pros ADP'!$B$6:$M$253,12,FALSE)</f>
        <v>165.8</v>
      </c>
      <c t="str" s="4" r="H167">
        <f>VLOOKUP(B167,'Razzball Projections'!$B$2:$W$322,4,FALSE)</f>
        <v>0</v>
      </c>
      <c t="str" s="4" r="I167">
        <f>VLOOKUP(B167,'Razzball Projections'!$B$2:$W$322,5,FALSE)</f>
        <v>0</v>
      </c>
      <c t="str" s="4" r="J167">
        <f>VLOOKUP(B167,'Razzball Projections'!$B$2:$W$322,6,FALSE)</f>
        <v>0</v>
      </c>
      <c t="str" s="4" r="K167">
        <f>VLOOKUP(B167,'Razzball Projections'!$B$2:$W$322,7,FALSE)</f>
        <v>0</v>
      </c>
      <c t="str" s="4" r="L167">
        <f>VLOOKUP(B167,'Razzball Projections'!$B$2:$W$322,8,FALSE)</f>
        <v>0</v>
      </c>
      <c t="str" s="4" r="M167">
        <f>VLOOKUP(B167,'Razzball Projections'!$B$2:$W$322,9,FALSE)</f>
        <v>0</v>
      </c>
      <c t="str" s="4" r="N167">
        <f>VLOOKUP(B167,'Razzball Projections'!$B$2:$W$322,10,FALSE)</f>
        <v>99</v>
      </c>
      <c t="str" s="4" r="O167">
        <f>VLOOKUP(B167,'Razzball Projections'!$B$2:$W$322,11,FALSE)</f>
        <v>401</v>
      </c>
      <c t="str" s="4" r="P167">
        <f>VLOOKUP(B167,'Razzball Projections'!$B$2:$W$322,12,FALSE)</f>
        <v>4</v>
      </c>
      <c t="str" s="4" r="Q167">
        <f>VLOOKUP(B167,'Razzball Projections'!$B$2:$W$322,13,FALSE)</f>
        <v>3</v>
      </c>
      <c t="str" s="4" r="R167">
        <f>VLOOKUP(B167,'Razzball Projections'!$B$2:$W$322,14,FALSE)</f>
        <v>15</v>
      </c>
      <c t="str" s="4" r="S167">
        <f>VLOOKUP(B167,'Razzball Projections'!$B$2:$W$322,15,FALSE)</f>
        <v>78</v>
      </c>
      <c t="str" s="4" r="T167">
        <f>VLOOKUP(B167,'Razzball Projections'!$B$2:$W$322,16,FALSE)</f>
        <v>0</v>
      </c>
      <c t="str" s="33" r="U167">
        <f>VLOOKUP(B167,'Razzball Projections'!$B$2:$W$322,17,FALSE)</f>
        <v>65.9</v>
      </c>
      <c t="str" s="33" r="V167">
        <f>VLOOKUP(B167,'Razzball Projections'!$B$2:$W$322,18,FALSE)</f>
        <v>73.4</v>
      </c>
      <c t="str" s="33" r="W167">
        <f>VLOOKUP(B167,'Razzball Projections'!$B$2:$W$322,19,FALSE)</f>
        <v>80.9</v>
      </c>
      <c t="str" s="45" r="X167">
        <f>VLOOKUP(B167,'Razzball Projections'!$B$2:$W$322,20,FALSE)</f>
        <v>$3</v>
      </c>
      <c t="str" s="45" r="Y167">
        <f>VLOOKUP(B167,'Razzball Projections'!$B$2:$W$322,21,FALSE)</f>
        <v>$2</v>
      </c>
      <c t="str" s="45" r="Z167">
        <f>VLOOKUP(B167,'Razzball Projections'!$B$2:$W$322,22,FALSE)</f>
        <v>$1</v>
      </c>
      <c s="2" r="AB167"/>
    </row>
    <row customHeight="1" r="168" ht="15.0">
      <c t="str" s="44" r="A168">
        <f>VLOOKUP(B168&amp;"*",'Razzball Rankings'!$B$5:$H$204,7,FALSE)</f>
        <v>169</v>
      </c>
      <c t="str" s="29" r="B168">
        <f>'Razzball Projections'!B35</f>
        <v>Ryan Tannehill</v>
      </c>
      <c t="str" s="4" r="C168">
        <f>VLOOKUP(B168,'Razzball Projections'!$B$2:$W$322,2,FALSE)</f>
        <v>QB</v>
      </c>
      <c t="str" s="4" r="D168">
        <f>VLOOKUP(B168,'Razzball Projections'!$B$2:$W$322,3,FALSE)</f>
        <v>MIA</v>
      </c>
      <c t="s" s="4" r="E168">
        <v>145</v>
      </c>
      <c t="str" s="33" r="F168">
        <f>VLOOKUP(B168,'Fantasy Pros ECR'!$B$6:$H$312,7,FALSE)</f>
        <v>137.1</v>
      </c>
      <c t="str" s="33" r="G168">
        <f>VLOOKUP(B168,'Fantasy Pros ADP'!$B$6:$M$253,12,FALSE)</f>
        <v>159.0</v>
      </c>
      <c t="str" s="4" r="H168">
        <f>VLOOKUP(B168,'Razzball Projections'!$B$2:$W$322,4,FALSE)</f>
        <v>588</v>
      </c>
      <c t="str" s="4" r="I168">
        <f>VLOOKUP(B168,'Razzball Projections'!$B$2:$W$322,5,FALSE)</f>
        <v>376</v>
      </c>
      <c t="str" s="4" r="J168">
        <f>VLOOKUP(B168,'Razzball Projections'!$B$2:$W$322,6,FALSE)</f>
        <v>63.9</v>
      </c>
      <c t="str" s="4" r="K168">
        <f>VLOOKUP(B168,'Razzball Projections'!$B$2:$W$322,7,FALSE)</f>
        <v>3916</v>
      </c>
      <c t="str" s="4" r="L168">
        <f>VLOOKUP(B168,'Razzball Projections'!$B$2:$W$322,8,FALSE)</f>
        <v>27</v>
      </c>
      <c t="str" s="4" r="M168">
        <f>VLOOKUP(B168,'Razzball Projections'!$B$2:$W$322,9,FALSE)</f>
        <v>14</v>
      </c>
      <c t="str" s="4" r="N168">
        <f>VLOOKUP(B168,'Razzball Projections'!$B$2:$W$322,10,FALSE)</f>
        <v>32</v>
      </c>
      <c t="str" s="4" r="O168">
        <f>VLOOKUP(B168,'Razzball Projections'!$B$2:$W$322,11,FALSE)</f>
        <v>176</v>
      </c>
      <c t="str" s="4" r="P168">
        <f>VLOOKUP(B168,'Razzball Projections'!$B$2:$W$322,12,FALSE)</f>
        <v>1</v>
      </c>
      <c t="str" s="4" r="Q168">
        <f>VLOOKUP(B168,'Razzball Projections'!$B$2:$W$322,13,FALSE)</f>
        <v>3</v>
      </c>
      <c t="str" s="4" r="R168">
        <f>VLOOKUP(B168,'Razzball Projections'!$B$2:$W$322,14,FALSE)</f>
        <v>0</v>
      </c>
      <c t="str" s="4" r="S168">
        <f>VLOOKUP(B168,'Razzball Projections'!$B$2:$W$322,15,FALSE)</f>
        <v>0</v>
      </c>
      <c t="str" s="4" r="T168">
        <f>VLOOKUP(B168,'Razzball Projections'!$B$2:$W$322,16,FALSE)</f>
        <v>0</v>
      </c>
      <c t="str" s="33" r="U168">
        <f>VLOOKUP(B168,'Razzball Projections'!$B$2:$W$322,17,FALSE)</f>
        <v>256.0</v>
      </c>
      <c t="str" s="33" r="V168">
        <f>VLOOKUP(B168,'Razzball Projections'!$B$2:$W$322,18,FALSE)</f>
        <v>256.0</v>
      </c>
      <c t="str" s="33" r="W168">
        <f>VLOOKUP(B168,'Razzball Projections'!$B$2:$W$322,19,FALSE)</f>
        <v>256.0</v>
      </c>
      <c t="str" s="45" r="X168">
        <f>VLOOKUP(B168,'Razzball Projections'!$B$2:$W$322,20,FALSE)</f>
        <v>$1</v>
      </c>
      <c t="str" s="45" r="Y168">
        <f>VLOOKUP(B168,'Razzball Projections'!$B$2:$W$322,21,FALSE)</f>
        <v>$1</v>
      </c>
      <c t="str" s="45" r="Z168">
        <f>VLOOKUP(B168,'Razzball Projections'!$B$2:$W$322,22,FALSE)</f>
        <v>$1</v>
      </c>
      <c s="2" r="AB168"/>
    </row>
    <row customHeight="1" r="169" ht="15.0">
      <c t="str" s="44" r="A169">
        <f>VLOOKUP(B169&amp;"*",'Razzball Rankings'!$B$5:$H$204,7,FALSE)</f>
        <v>170</v>
      </c>
      <c t="str" s="29" r="B169">
        <f>'Razzball Projections'!B234</f>
        <v>Knile Davis</v>
      </c>
      <c t="str" s="4" r="C169">
        <f>VLOOKUP(B169,'Razzball Projections'!$B$2:$W$322,2,FALSE)</f>
        <v>RB</v>
      </c>
      <c t="str" s="4" r="D169">
        <f>VLOOKUP(B169,'Razzball Projections'!$B$2:$W$322,3,FALSE)</f>
        <v>KC</v>
      </c>
      <c s="4" r="E169"/>
      <c t="str" s="33" r="F169">
        <f>VLOOKUP(B169,'Fantasy Pros ECR'!$B$6:$H$312,7,FALSE)</f>
        <v>160.9</v>
      </c>
      <c t="str" s="33" r="G169">
        <f>VLOOKUP(B169,'Fantasy Pros ADP'!$B$6:$M$253,12,FALSE)</f>
        <v>173.3</v>
      </c>
      <c t="str" s="4" r="H169">
        <f>VLOOKUP(B169,'Razzball Projections'!$B$2:$W$322,4,FALSE)</f>
        <v>0</v>
      </c>
      <c t="str" s="4" r="I169">
        <f>VLOOKUP(B169,'Razzball Projections'!$B$2:$W$322,5,FALSE)</f>
        <v>0</v>
      </c>
      <c t="str" s="4" r="J169">
        <f>VLOOKUP(B169,'Razzball Projections'!$B$2:$W$322,6,FALSE)</f>
        <v>0</v>
      </c>
      <c t="str" s="4" r="K169">
        <f>VLOOKUP(B169,'Razzball Projections'!$B$2:$W$322,7,FALSE)</f>
        <v>0</v>
      </c>
      <c t="str" s="4" r="L169">
        <f>VLOOKUP(B169,'Razzball Projections'!$B$2:$W$322,8,FALSE)</f>
        <v>0</v>
      </c>
      <c t="str" s="4" r="M169">
        <f>VLOOKUP(B169,'Razzball Projections'!$B$2:$W$322,9,FALSE)</f>
        <v>0</v>
      </c>
      <c t="str" s="4" r="N169">
        <f>VLOOKUP(B169,'Razzball Projections'!$B$2:$W$322,10,FALSE)</f>
        <v>91</v>
      </c>
      <c t="str" s="4" r="O169">
        <f>VLOOKUP(B169,'Razzball Projections'!$B$2:$W$322,11,FALSE)</f>
        <v>392</v>
      </c>
      <c t="str" s="4" r="P169">
        <f>VLOOKUP(B169,'Razzball Projections'!$B$2:$W$322,12,FALSE)</f>
        <v>3</v>
      </c>
      <c t="str" s="4" r="Q169">
        <f>VLOOKUP(B169,'Razzball Projections'!$B$2:$W$322,13,FALSE)</f>
        <v>2</v>
      </c>
      <c t="str" s="4" r="R169">
        <f>VLOOKUP(B169,'Razzball Projections'!$B$2:$W$322,14,FALSE)</f>
        <v>15</v>
      </c>
      <c t="str" s="4" r="S169">
        <f>VLOOKUP(B169,'Razzball Projections'!$B$2:$W$322,15,FALSE)</f>
        <v>101</v>
      </c>
      <c t="str" s="4" r="T169">
        <f>VLOOKUP(B169,'Razzball Projections'!$B$2:$W$322,16,FALSE)</f>
        <v>0</v>
      </c>
      <c t="str" s="33" r="U169">
        <f>VLOOKUP(B169,'Razzball Projections'!$B$2:$W$322,17,FALSE)</f>
        <v>63.3</v>
      </c>
      <c t="str" s="33" r="V169">
        <f>VLOOKUP(B169,'Razzball Projections'!$B$2:$W$322,18,FALSE)</f>
        <v>70.8</v>
      </c>
      <c t="str" s="33" r="W169">
        <f>VLOOKUP(B169,'Razzball Projections'!$B$2:$W$322,19,FALSE)</f>
        <v>78.3</v>
      </c>
      <c t="str" s="45" r="X169">
        <f>VLOOKUP(B169,'Razzball Projections'!$B$2:$W$322,20,FALSE)</f>
        <v>$2</v>
      </c>
      <c t="str" s="45" r="Y169">
        <f>VLOOKUP(B169,'Razzball Projections'!$B$2:$W$322,21,FALSE)</f>
        <v>$2</v>
      </c>
      <c t="str" s="45" r="Z169">
        <f>VLOOKUP(B169,'Razzball Projections'!$B$2:$W$322,22,FALSE)</f>
        <v>$2</v>
      </c>
      <c s="2" r="AB169"/>
    </row>
    <row customHeight="1" r="170" ht="15.0">
      <c t="str" s="44" r="A170">
        <f>VLOOKUP(B170&amp;"*",'Razzball Rankings'!$B$5:$H$204,7,FALSE)</f>
        <v>171</v>
      </c>
      <c t="str" s="29" r="B170">
        <f>'Razzball Projections'!B164</f>
        <v>Jordan Matthews</v>
      </c>
      <c t="str" s="4" r="C170">
        <f>VLOOKUP(B170,'Razzball Projections'!$B$2:$W$322,2,FALSE)</f>
        <v>WR</v>
      </c>
      <c t="str" s="4" r="D170">
        <f>VLOOKUP(B170,'Razzball Projections'!$B$2:$W$322,3,FALSE)</f>
        <v>PHI</v>
      </c>
      <c s="4" r="E170"/>
      <c t="str" s="33" r="F170">
        <f>VLOOKUP(B170,'Fantasy Pros ECR'!$B$6:$H$312,7,FALSE)</f>
        <v>139.2</v>
      </c>
      <c t="str" s="33" r="G170">
        <f>VLOOKUP(B170,'Fantasy Pros ADP'!$B$6:$M$253,12,FALSE)</f>
        <v>163.3</v>
      </c>
      <c t="str" s="4" r="H170">
        <f>VLOOKUP(B170,'Razzball Projections'!$B$2:$W$322,4,FALSE)</f>
        <v>0</v>
      </c>
      <c t="str" s="4" r="I170">
        <f>VLOOKUP(B170,'Razzball Projections'!$B$2:$W$322,5,FALSE)</f>
        <v>0</v>
      </c>
      <c t="str" s="4" r="J170">
        <f>VLOOKUP(B170,'Razzball Projections'!$B$2:$W$322,6,FALSE)</f>
        <v>0</v>
      </c>
      <c t="str" s="4" r="K170">
        <f>VLOOKUP(B170,'Razzball Projections'!$B$2:$W$322,7,FALSE)</f>
        <v>0</v>
      </c>
      <c t="str" s="4" r="L170">
        <f>VLOOKUP(B170,'Razzball Projections'!$B$2:$W$322,8,FALSE)</f>
        <v>0</v>
      </c>
      <c t="str" s="4" r="M170">
        <f>VLOOKUP(B170,'Razzball Projections'!$B$2:$W$322,9,FALSE)</f>
        <v>0</v>
      </c>
      <c t="str" s="4" r="N170">
        <f>VLOOKUP(B170,'Razzball Projections'!$B$2:$W$322,10,FALSE)</f>
        <v>0</v>
      </c>
      <c t="str" s="4" r="O170">
        <f>VLOOKUP(B170,'Razzball Projections'!$B$2:$W$322,11,FALSE)</f>
        <v>0</v>
      </c>
      <c t="str" s="4" r="P170">
        <f>VLOOKUP(B170,'Razzball Projections'!$B$2:$W$322,12,FALSE)</f>
        <v>0</v>
      </c>
      <c t="str" s="4" r="Q170">
        <f>VLOOKUP(B170,'Razzball Projections'!$B$2:$W$322,13,FALSE)</f>
        <v>1</v>
      </c>
      <c t="str" s="4" r="R170">
        <f>VLOOKUP(B170,'Razzball Projections'!$B$2:$W$322,14,FALSE)</f>
        <v>44</v>
      </c>
      <c t="str" s="4" r="S170">
        <f>VLOOKUP(B170,'Razzball Projections'!$B$2:$W$322,15,FALSE)</f>
        <v>599</v>
      </c>
      <c t="str" s="4" r="T170">
        <f>VLOOKUP(B170,'Razzball Projections'!$B$2:$W$322,16,FALSE)</f>
        <v>4</v>
      </c>
      <c t="str" s="33" r="U170">
        <f>VLOOKUP(B170,'Razzball Projections'!$B$2:$W$322,17,FALSE)</f>
        <v>79.9</v>
      </c>
      <c t="str" s="33" r="V170">
        <f>VLOOKUP(B170,'Razzball Projections'!$B$2:$W$322,18,FALSE)</f>
        <v>101.9</v>
      </c>
      <c t="str" s="33" r="W170">
        <f>VLOOKUP(B170,'Razzball Projections'!$B$2:$W$322,19,FALSE)</f>
        <v>123.9</v>
      </c>
      <c t="str" s="45" r="X170">
        <f>VLOOKUP(B170,'Razzball Projections'!$B$2:$W$322,20,FALSE)</f>
        <v>$0</v>
      </c>
      <c t="str" s="45" r="Y170">
        <f>VLOOKUP(B170,'Razzball Projections'!$B$2:$W$322,21,FALSE)</f>
        <v>$0</v>
      </c>
      <c t="str" s="45" r="Z170">
        <f>VLOOKUP(B170,'Razzball Projections'!$B$2:$W$322,22,FALSE)</f>
        <v>$0</v>
      </c>
      <c s="2" r="AB170"/>
    </row>
    <row customHeight="1" r="171" ht="15.0">
      <c t="str" s="44" r="A171">
        <f>VLOOKUP(B171&amp;"*",'Razzball Rankings'!$B$5:$H$204,7,FALSE)</f>
        <v>172</v>
      </c>
      <c t="str" s="29" r="B171">
        <f>'Razzball Projections'!B230</f>
        <v>Brandon Bolden</v>
      </c>
      <c t="str" s="4" r="C171">
        <f>VLOOKUP(B171,'Razzball Projections'!$B$2:$W$322,2,FALSE)</f>
        <v>RB</v>
      </c>
      <c t="str" s="4" r="D171">
        <f>VLOOKUP(B171,'Razzball Projections'!$B$2:$W$322,3,FALSE)</f>
        <v>NE</v>
      </c>
      <c s="4" r="E171"/>
      <c t="str" s="33" r="F171">
        <f>VLOOKUP(B171,'Fantasy Pros ECR'!$B$6:$H$312,7,FALSE)</f>
        <v>#N/A</v>
      </c>
      <c t="str" s="33" r="G171">
        <f>VLOOKUP(B171,'Fantasy Pros ADP'!$B$6:$M$253,12,FALSE)</f>
        <v>#N/A</v>
      </c>
      <c t="str" s="4" r="H171">
        <f>VLOOKUP(B171,'Razzball Projections'!$B$2:$W$322,4,FALSE)</f>
        <v>0</v>
      </c>
      <c t="str" s="4" r="I171">
        <f>VLOOKUP(B171,'Razzball Projections'!$B$2:$W$322,5,FALSE)</f>
        <v>0</v>
      </c>
      <c t="str" s="4" r="J171">
        <f>VLOOKUP(B171,'Razzball Projections'!$B$2:$W$322,6,FALSE)</f>
        <v>0</v>
      </c>
      <c t="str" s="4" r="K171">
        <f>VLOOKUP(B171,'Razzball Projections'!$B$2:$W$322,7,FALSE)</f>
        <v>0</v>
      </c>
      <c t="str" s="4" r="L171">
        <f>VLOOKUP(B171,'Razzball Projections'!$B$2:$W$322,8,FALSE)</f>
        <v>0</v>
      </c>
      <c t="str" s="4" r="M171">
        <f>VLOOKUP(B171,'Razzball Projections'!$B$2:$W$322,9,FALSE)</f>
        <v>0</v>
      </c>
      <c t="str" s="4" r="N171">
        <f>VLOOKUP(B171,'Razzball Projections'!$B$2:$W$322,10,FALSE)</f>
        <v>99</v>
      </c>
      <c t="str" s="4" r="O171">
        <f>VLOOKUP(B171,'Razzball Projections'!$B$2:$W$322,11,FALSE)</f>
        <v>396</v>
      </c>
      <c t="str" s="4" r="P171">
        <f>VLOOKUP(B171,'Razzball Projections'!$B$2:$W$322,12,FALSE)</f>
        <v>2</v>
      </c>
      <c t="str" s="4" r="Q171">
        <f>VLOOKUP(B171,'Razzball Projections'!$B$2:$W$322,13,FALSE)</f>
        <v>0</v>
      </c>
      <c t="str" s="4" r="R171">
        <f>VLOOKUP(B171,'Razzball Projections'!$B$2:$W$322,14,FALSE)</f>
        <v>16</v>
      </c>
      <c t="str" s="4" r="S171">
        <f>VLOOKUP(B171,'Razzball Projections'!$B$2:$W$322,15,FALSE)</f>
        <v>92</v>
      </c>
      <c t="str" s="4" r="T171">
        <f>VLOOKUP(B171,'Razzball Projections'!$B$2:$W$322,16,FALSE)</f>
        <v>0</v>
      </c>
      <c t="str" s="33" r="U171">
        <f>VLOOKUP(B171,'Razzball Projections'!$B$2:$W$322,17,FALSE)</f>
        <v>63.2</v>
      </c>
      <c t="str" s="33" r="V171">
        <f>VLOOKUP(B171,'Razzball Projections'!$B$2:$W$322,18,FALSE)</f>
        <v>71.2</v>
      </c>
      <c t="str" s="33" r="W171">
        <f>VLOOKUP(B171,'Razzball Projections'!$B$2:$W$322,19,FALSE)</f>
        <v>79.2</v>
      </c>
      <c t="str" s="45" r="X171">
        <f>VLOOKUP(B171,'Razzball Projections'!$B$2:$W$322,20,FALSE)</f>
        <v>$0</v>
      </c>
      <c t="str" s="45" r="Y171">
        <f>VLOOKUP(B171,'Razzball Projections'!$B$2:$W$322,21,FALSE)</f>
        <v>$0</v>
      </c>
      <c t="str" s="45" r="Z171">
        <f>VLOOKUP(B171,'Razzball Projections'!$B$2:$W$322,22,FALSE)</f>
        <v>$0</v>
      </c>
      <c s="2" r="AB171"/>
    </row>
    <row customHeight="1" r="172" ht="15.0">
      <c t="str" s="44" r="A172">
        <f>VLOOKUP(B172&amp;"*",'Razzball Rankings'!$B$5:$H$204,7,FALSE)</f>
        <v>173</v>
      </c>
      <c t="str" s="29" r="B172">
        <f>'Razzball Projections'!B182</f>
        <v>Marcedes Lewis</v>
      </c>
      <c t="str" s="4" r="C172">
        <f>VLOOKUP(B172,'Razzball Projections'!$B$2:$W$322,2,FALSE)</f>
        <v>TE</v>
      </c>
      <c t="str" s="4" r="D172">
        <f>VLOOKUP(B172,'Razzball Projections'!$B$2:$W$322,3,FALSE)</f>
        <v>JAC</v>
      </c>
      <c s="4" r="E172"/>
      <c t="str" s="33" r="F172">
        <f>VLOOKUP(B172,'Fantasy Pros ECR'!$B$6:$H$312,7,FALSE)</f>
        <v>183.8</v>
      </c>
      <c t="str" s="33" r="G172">
        <f>VLOOKUP(B172,'Fantasy Pros ADP'!$B$6:$M$253,12,FALSE)</f>
        <v>228.0</v>
      </c>
      <c t="str" s="4" r="H172">
        <f>VLOOKUP(B172,'Razzball Projections'!$B$2:$W$322,4,FALSE)</f>
        <v>0</v>
      </c>
      <c t="str" s="4" r="I172">
        <f>VLOOKUP(B172,'Razzball Projections'!$B$2:$W$322,5,FALSE)</f>
        <v>0</v>
      </c>
      <c t="str" s="4" r="J172">
        <f>VLOOKUP(B172,'Razzball Projections'!$B$2:$W$322,6,FALSE)</f>
        <v>0</v>
      </c>
      <c t="str" s="4" r="K172">
        <f>VLOOKUP(B172,'Razzball Projections'!$B$2:$W$322,7,FALSE)</f>
        <v>0</v>
      </c>
      <c t="str" s="4" r="L172">
        <f>VLOOKUP(B172,'Razzball Projections'!$B$2:$W$322,8,FALSE)</f>
        <v>0</v>
      </c>
      <c t="str" s="4" r="M172">
        <f>VLOOKUP(B172,'Razzball Projections'!$B$2:$W$322,9,FALSE)</f>
        <v>0</v>
      </c>
      <c t="str" s="4" r="N172">
        <f>VLOOKUP(B172,'Razzball Projections'!$B$2:$W$322,10,FALSE)</f>
        <v>0</v>
      </c>
      <c t="str" s="4" r="O172">
        <f>VLOOKUP(B172,'Razzball Projections'!$B$2:$W$322,11,FALSE)</f>
        <v>0</v>
      </c>
      <c t="str" s="4" r="P172">
        <f>VLOOKUP(B172,'Razzball Projections'!$B$2:$W$322,12,FALSE)</f>
        <v>0</v>
      </c>
      <c t="str" s="4" r="Q172">
        <f>VLOOKUP(B172,'Razzball Projections'!$B$2:$W$322,13,FALSE)</f>
        <v>0</v>
      </c>
      <c t="str" s="4" r="R172">
        <f>VLOOKUP(B172,'Razzball Projections'!$B$2:$W$322,14,FALSE)</f>
        <v>40</v>
      </c>
      <c t="str" s="4" r="S172">
        <f>VLOOKUP(B172,'Razzball Projections'!$B$2:$W$322,15,FALSE)</f>
        <v>462</v>
      </c>
      <c t="str" s="4" r="T172">
        <f>VLOOKUP(B172,'Razzball Projections'!$B$2:$W$322,16,FALSE)</f>
        <v>4</v>
      </c>
      <c t="str" s="33" r="U172">
        <f>VLOOKUP(B172,'Razzball Projections'!$B$2:$W$322,17,FALSE)</f>
        <v>68.4</v>
      </c>
      <c t="str" s="33" r="V172">
        <f>VLOOKUP(B172,'Razzball Projections'!$B$2:$W$322,18,FALSE)</f>
        <v>88.4</v>
      </c>
      <c t="str" s="33" r="W172">
        <f>VLOOKUP(B172,'Razzball Projections'!$B$2:$W$322,19,FALSE)</f>
        <v>108.4</v>
      </c>
      <c t="str" s="45" r="X172">
        <f>VLOOKUP(B172,'Razzball Projections'!$B$2:$W$322,20,FALSE)</f>
        <v>$0</v>
      </c>
      <c t="str" s="45" r="Y172">
        <f>VLOOKUP(B172,'Razzball Projections'!$B$2:$W$322,21,FALSE)</f>
        <v>$0</v>
      </c>
      <c t="str" s="45" r="Z172">
        <f>VLOOKUP(B172,'Razzball Projections'!$B$2:$W$322,22,FALSE)</f>
        <v>$0</v>
      </c>
      <c s="2" r="AB172"/>
    </row>
    <row customHeight="1" r="173" ht="15.0">
      <c t="str" s="44" r="A173">
        <f>VLOOKUP(B173&amp;"*",'Razzball Rankings'!$B$5:$H$204,7,FALSE)</f>
        <v>174</v>
      </c>
      <c t="str" s="29" r="B173">
        <f>'Razzball Projections'!B255</f>
        <v>BenJarvus Green-Ellis</v>
      </c>
      <c t="str" s="4" r="C173">
        <f>VLOOKUP(B173,'Razzball Projections'!$B$2:$W$322,2,FALSE)</f>
        <v>RB</v>
      </c>
      <c t="str" s="4" r="D173">
        <f>VLOOKUP(B173,'Razzball Projections'!$B$2:$W$322,3,FALSE)</f>
        <v>CIN</v>
      </c>
      <c s="4" r="E173"/>
      <c t="str" s="33" r="F173">
        <f>VLOOKUP(B173,'Fantasy Pros ECR'!$B$6:$H$312,7,FALSE)</f>
        <v>169.8</v>
      </c>
      <c t="str" s="33" r="G173">
        <f>VLOOKUP(B173,'Fantasy Pros ADP'!$B$6:$M$253,12,FALSE)</f>
        <v>#N/A</v>
      </c>
      <c t="str" s="4" r="H173">
        <f>VLOOKUP(B173,'Razzball Projections'!$B$2:$W$322,4,FALSE)</f>
        <v>0</v>
      </c>
      <c t="str" s="4" r="I173">
        <f>VLOOKUP(B173,'Razzball Projections'!$B$2:$W$322,5,FALSE)</f>
        <v>0</v>
      </c>
      <c t="str" s="4" r="J173">
        <f>VLOOKUP(B173,'Razzball Projections'!$B$2:$W$322,6,FALSE)</f>
        <v>0</v>
      </c>
      <c t="str" s="4" r="K173">
        <f>VLOOKUP(B173,'Razzball Projections'!$B$2:$W$322,7,FALSE)</f>
        <v>0</v>
      </c>
      <c t="str" s="4" r="L173">
        <f>VLOOKUP(B173,'Razzball Projections'!$B$2:$W$322,8,FALSE)</f>
        <v>0</v>
      </c>
      <c t="str" s="4" r="M173">
        <f>VLOOKUP(B173,'Razzball Projections'!$B$2:$W$322,9,FALSE)</f>
        <v>0</v>
      </c>
      <c t="str" s="4" r="N173">
        <f>VLOOKUP(B173,'Razzball Projections'!$B$2:$W$322,10,FALSE)</f>
        <v>82</v>
      </c>
      <c t="str" s="4" r="O173">
        <f>VLOOKUP(B173,'Razzball Projections'!$B$2:$W$322,11,FALSE)</f>
        <v>357</v>
      </c>
      <c t="str" s="4" r="P173">
        <f>VLOOKUP(B173,'Razzball Projections'!$B$2:$W$322,12,FALSE)</f>
        <v>4</v>
      </c>
      <c t="str" s="4" r="Q173">
        <f>VLOOKUP(B173,'Razzball Projections'!$B$2:$W$322,13,FALSE)</f>
        <v>1</v>
      </c>
      <c t="str" s="4" r="R173">
        <f>VLOOKUP(B173,'Razzball Projections'!$B$2:$W$322,14,FALSE)</f>
        <v>6</v>
      </c>
      <c t="str" s="4" r="S173">
        <f>VLOOKUP(B173,'Razzball Projections'!$B$2:$W$322,15,FALSE)</f>
        <v>32</v>
      </c>
      <c t="str" s="4" r="T173">
        <f>VLOOKUP(B173,'Razzball Projections'!$B$2:$W$322,16,FALSE)</f>
        <v>0</v>
      </c>
      <c t="str" s="33" r="U173">
        <f>VLOOKUP(B173,'Razzball Projections'!$B$2:$W$322,17,FALSE)</f>
        <v>61.9</v>
      </c>
      <c t="str" s="33" r="V173">
        <f>VLOOKUP(B173,'Razzball Projections'!$B$2:$W$322,18,FALSE)</f>
        <v>64.9</v>
      </c>
      <c t="str" s="33" r="W173">
        <f>VLOOKUP(B173,'Razzball Projections'!$B$2:$W$322,19,FALSE)</f>
        <v>67.9</v>
      </c>
      <c t="str" s="45" r="X173">
        <f>VLOOKUP(B173,'Razzball Projections'!$B$2:$W$322,20,FALSE)</f>
        <v>$0</v>
      </c>
      <c t="str" s="45" r="Y173">
        <f>VLOOKUP(B173,'Razzball Projections'!$B$2:$W$322,21,FALSE)</f>
        <v>$0</v>
      </c>
      <c t="str" s="45" r="Z173">
        <f>VLOOKUP(B173,'Razzball Projections'!$B$2:$W$322,22,FALSE)</f>
        <v>$0</v>
      </c>
      <c s="2" r="AB173"/>
    </row>
    <row customHeight="1" r="174" ht="15.0">
      <c t="str" s="44" r="A174">
        <f>VLOOKUP(B174&amp;"*",'Razzball Rankings'!$B$5:$H$204,7,FALSE)</f>
        <v>175</v>
      </c>
      <c t="str" s="29" r="B174">
        <f>'Razzball Projections'!B209</f>
        <v>Marcel Reece</v>
      </c>
      <c t="str" s="4" r="C174">
        <f>VLOOKUP(B174,'Razzball Projections'!$B$2:$W$322,2,FALSE)</f>
        <v>RB</v>
      </c>
      <c t="str" s="4" r="D174">
        <f>VLOOKUP(B174,'Razzball Projections'!$B$2:$W$322,3,FALSE)</f>
        <v>OAK</v>
      </c>
      <c s="4" r="E174"/>
      <c t="str" s="33" r="F174">
        <f>VLOOKUP(B174,'Fantasy Pros ECR'!$B$6:$H$312,7,FALSE)</f>
        <v>185.7</v>
      </c>
      <c t="str" s="33" r="G174">
        <f>VLOOKUP(B174,'Fantasy Pros ADP'!$B$6:$M$253,12,FALSE)</f>
        <v>#N/A</v>
      </c>
      <c t="str" s="4" r="H174">
        <f>VLOOKUP(B174,'Razzball Projections'!$B$2:$W$322,4,FALSE)</f>
        <v>0</v>
      </c>
      <c t="str" s="4" r="I174">
        <f>VLOOKUP(B174,'Razzball Projections'!$B$2:$W$322,5,FALSE)</f>
        <v>0</v>
      </c>
      <c t="str" s="4" r="J174">
        <f>VLOOKUP(B174,'Razzball Projections'!$B$2:$W$322,6,FALSE)</f>
        <v>0</v>
      </c>
      <c t="str" s="4" r="K174">
        <f>VLOOKUP(B174,'Razzball Projections'!$B$2:$W$322,7,FALSE)</f>
        <v>0</v>
      </c>
      <c t="str" s="4" r="L174">
        <f>VLOOKUP(B174,'Razzball Projections'!$B$2:$W$322,8,FALSE)</f>
        <v>0</v>
      </c>
      <c t="str" s="4" r="M174">
        <f>VLOOKUP(B174,'Razzball Projections'!$B$2:$W$322,9,FALSE)</f>
        <v>0</v>
      </c>
      <c t="str" s="4" r="N174">
        <f>VLOOKUP(B174,'Razzball Projections'!$B$2:$W$322,10,FALSE)</f>
        <v>43</v>
      </c>
      <c t="str" s="4" r="O174">
        <f>VLOOKUP(B174,'Razzball Projections'!$B$2:$W$322,11,FALSE)</f>
        <v>197</v>
      </c>
      <c t="str" s="4" r="P174">
        <f>VLOOKUP(B174,'Razzball Projections'!$B$2:$W$322,12,FALSE)</f>
        <v>2</v>
      </c>
      <c t="str" s="4" r="Q174">
        <f>VLOOKUP(B174,'Razzball Projections'!$B$2:$W$322,13,FALSE)</f>
        <v>0</v>
      </c>
      <c t="str" s="4" r="R174">
        <f>VLOOKUP(B174,'Razzball Projections'!$B$2:$W$322,14,FALSE)</f>
        <v>32</v>
      </c>
      <c t="str" s="4" r="S174">
        <f>VLOOKUP(B174,'Razzball Projections'!$B$2:$W$322,15,FALSE)</f>
        <v>284</v>
      </c>
      <c t="str" s="4" r="T174">
        <f>VLOOKUP(B174,'Razzball Projections'!$B$2:$W$322,16,FALSE)</f>
        <v>1</v>
      </c>
      <c t="str" s="33" r="U174">
        <f>VLOOKUP(B174,'Razzball Projections'!$B$2:$W$322,17,FALSE)</f>
        <v>61.9</v>
      </c>
      <c t="str" s="33" r="V174">
        <f>VLOOKUP(B174,'Razzball Projections'!$B$2:$W$322,18,FALSE)</f>
        <v>77.7</v>
      </c>
      <c t="str" s="33" r="W174">
        <f>VLOOKUP(B174,'Razzball Projections'!$B$2:$W$322,19,FALSE)</f>
        <v>93.4</v>
      </c>
      <c t="str" s="45" r="X174">
        <f>VLOOKUP(B174,'Razzball Projections'!$B$2:$W$322,20,FALSE)</f>
        <v>$0</v>
      </c>
      <c t="str" s="45" r="Y174">
        <f>VLOOKUP(B174,'Razzball Projections'!$B$2:$W$322,21,FALSE)</f>
        <v>$0</v>
      </c>
      <c t="str" s="45" r="Z174">
        <f>VLOOKUP(B174,'Razzball Projections'!$B$2:$W$322,22,FALSE)</f>
        <v>$0</v>
      </c>
      <c s="2" r="AB174"/>
    </row>
    <row customHeight="1" r="175" ht="15.0">
      <c t="str" s="44" r="A175">
        <f>VLOOKUP(B175&amp;"*",'Razzball Rankings'!$B$5:$H$204,7,FALSE)</f>
        <v>176</v>
      </c>
      <c t="str" s="29" r="B175">
        <f>'Razzball Projections'!B232</f>
        <v>Donald Brown</v>
      </c>
      <c t="str" s="4" r="C175">
        <f>VLOOKUP(B175,'Razzball Projections'!$B$2:$W$322,2,FALSE)</f>
        <v>RB</v>
      </c>
      <c t="str" s="4" r="D175">
        <f>VLOOKUP(B175,'Razzball Projections'!$B$2:$W$322,3,FALSE)</f>
        <v>SD</v>
      </c>
      <c s="4" r="E175"/>
      <c t="str" s="33" r="F175">
        <f>VLOOKUP(B175,'Fantasy Pros ECR'!$B$6:$H$312,7,FALSE)</f>
        <v>159.9</v>
      </c>
      <c t="str" s="33" r="G175">
        <f>VLOOKUP(B175,'Fantasy Pros ADP'!$B$6:$M$253,12,FALSE)</f>
        <v>191.0</v>
      </c>
      <c t="str" s="4" r="H175">
        <f>VLOOKUP(B175,'Razzball Projections'!$B$2:$W$322,4,FALSE)</f>
        <v>0</v>
      </c>
      <c t="str" s="4" r="I175">
        <f>VLOOKUP(B175,'Razzball Projections'!$B$2:$W$322,5,FALSE)</f>
        <v>0</v>
      </c>
      <c t="str" s="4" r="J175">
        <f>VLOOKUP(B175,'Razzball Projections'!$B$2:$W$322,6,FALSE)</f>
        <v>0</v>
      </c>
      <c t="str" s="4" r="K175">
        <f>VLOOKUP(B175,'Razzball Projections'!$B$2:$W$322,7,FALSE)</f>
        <v>0</v>
      </c>
      <c t="str" s="4" r="L175">
        <f>VLOOKUP(B175,'Razzball Projections'!$B$2:$W$322,8,FALSE)</f>
        <v>0</v>
      </c>
      <c t="str" s="4" r="M175">
        <f>VLOOKUP(B175,'Razzball Projections'!$B$2:$W$322,9,FALSE)</f>
        <v>0</v>
      </c>
      <c t="str" s="4" r="N175">
        <f>VLOOKUP(B175,'Razzball Projections'!$B$2:$W$322,10,FALSE)</f>
        <v>66</v>
      </c>
      <c t="str" s="4" r="O175">
        <f>VLOOKUP(B175,'Razzball Projections'!$B$2:$W$322,11,FALSE)</f>
        <v>320</v>
      </c>
      <c t="str" s="4" r="P175">
        <f>VLOOKUP(B175,'Razzball Projections'!$B$2:$W$322,12,FALSE)</f>
        <v>2</v>
      </c>
      <c t="str" s="4" r="Q175">
        <f>VLOOKUP(B175,'Razzball Projections'!$B$2:$W$322,13,FALSE)</f>
        <v>0</v>
      </c>
      <c t="str" s="4" r="R175">
        <f>VLOOKUP(B175,'Razzball Projections'!$B$2:$W$322,14,FALSE)</f>
        <v>18</v>
      </c>
      <c t="str" s="4" r="S175">
        <f>VLOOKUP(B175,'Razzball Projections'!$B$2:$W$322,15,FALSE)</f>
        <v>138</v>
      </c>
      <c t="str" s="4" r="T175">
        <f>VLOOKUP(B175,'Razzball Projections'!$B$2:$W$322,16,FALSE)</f>
        <v>1</v>
      </c>
      <c t="str" s="33" r="U175">
        <f>VLOOKUP(B175,'Razzball Projections'!$B$2:$W$322,17,FALSE)</f>
        <v>60.8</v>
      </c>
      <c t="str" s="33" r="V175">
        <f>VLOOKUP(B175,'Razzball Projections'!$B$2:$W$322,18,FALSE)</f>
        <v>69.8</v>
      </c>
      <c t="str" s="33" r="W175">
        <f>VLOOKUP(B175,'Razzball Projections'!$B$2:$W$322,19,FALSE)</f>
        <v>78.8</v>
      </c>
      <c t="str" s="45" r="X175">
        <f>VLOOKUP(B175,'Razzball Projections'!$B$2:$W$322,20,FALSE)</f>
        <v>$0</v>
      </c>
      <c t="str" s="45" r="Y175">
        <f>VLOOKUP(B175,'Razzball Projections'!$B$2:$W$322,21,FALSE)</f>
        <v>$0</v>
      </c>
      <c t="str" s="45" r="Z175">
        <f>VLOOKUP(B175,'Razzball Projections'!$B$2:$W$322,22,FALSE)</f>
        <v>$0</v>
      </c>
      <c s="2" r="AB175"/>
    </row>
    <row customHeight="1" r="176" ht="15.0">
      <c t="str" s="44" r="A176">
        <f>VLOOKUP(B176&amp;"*",'Razzball Rankings'!$B$5:$H$204,7,FALSE)</f>
        <v>177</v>
      </c>
      <c t="str" s="29" r="B176">
        <f>'Razzball Projections'!B46</f>
        <v>Jake Locker</v>
      </c>
      <c t="str" s="4" r="C176">
        <f>VLOOKUP(B176,'Razzball Projections'!$B$2:$W$322,2,FALSE)</f>
        <v>QB</v>
      </c>
      <c t="str" s="4" r="D176">
        <f>VLOOKUP(B176,'Razzball Projections'!$B$2:$W$322,3,FALSE)</f>
        <v>TEN</v>
      </c>
      <c s="4" r="E176"/>
      <c t="str" s="33" r="F176">
        <f>VLOOKUP(B176,'Fantasy Pros ECR'!$B$6:$H$312,7,FALSE)</f>
        <v>167.1</v>
      </c>
      <c t="str" s="33" r="G176">
        <f>VLOOKUP(B176,'Fantasy Pros ADP'!$B$6:$M$253,12,FALSE)</f>
        <v>#N/A</v>
      </c>
      <c t="str" s="4" r="H176">
        <f>VLOOKUP(B176,'Razzball Projections'!$B$2:$W$322,4,FALSE)</f>
        <v>568</v>
      </c>
      <c t="str" s="4" r="I176">
        <f>VLOOKUP(B176,'Razzball Projections'!$B$2:$W$322,5,FALSE)</f>
        <v>349</v>
      </c>
      <c t="str" s="4" r="J176">
        <f>VLOOKUP(B176,'Razzball Projections'!$B$2:$W$322,6,FALSE)</f>
        <v>61.4</v>
      </c>
      <c t="str" s="4" r="K176">
        <f>VLOOKUP(B176,'Razzball Projections'!$B$2:$W$322,7,FALSE)</f>
        <v>3465</v>
      </c>
      <c t="str" s="4" r="L176">
        <f>VLOOKUP(B176,'Razzball Projections'!$B$2:$W$322,8,FALSE)</f>
        <v>26</v>
      </c>
      <c t="str" s="4" r="M176">
        <f>VLOOKUP(B176,'Razzball Projections'!$B$2:$W$322,9,FALSE)</f>
        <v>17</v>
      </c>
      <c t="str" s="4" r="N176">
        <f>VLOOKUP(B176,'Razzball Projections'!$B$2:$W$322,10,FALSE)</f>
        <v>48</v>
      </c>
      <c t="str" s="4" r="O176">
        <f>VLOOKUP(B176,'Razzball Projections'!$B$2:$W$322,11,FALSE)</f>
        <v>265</v>
      </c>
      <c t="str" s="4" r="P176">
        <f>VLOOKUP(B176,'Razzball Projections'!$B$2:$W$322,12,FALSE)</f>
        <v>1</v>
      </c>
      <c t="str" s="4" r="Q176">
        <f>VLOOKUP(B176,'Razzball Projections'!$B$2:$W$322,13,FALSE)</f>
        <v>3</v>
      </c>
      <c t="str" s="4" r="R176">
        <f>VLOOKUP(B176,'Razzball Projections'!$B$2:$W$322,14,FALSE)</f>
        <v>0</v>
      </c>
      <c t="str" s="4" r="S176">
        <f>VLOOKUP(B176,'Razzball Projections'!$B$2:$W$322,15,FALSE)</f>
        <v>0</v>
      </c>
      <c t="str" s="4" r="T176">
        <f>VLOOKUP(B176,'Razzball Projections'!$B$2:$W$322,16,FALSE)</f>
        <v>0</v>
      </c>
      <c t="str" s="33" r="U176">
        <f>VLOOKUP(B176,'Razzball Projections'!$B$2:$W$322,17,FALSE)</f>
        <v>236.1</v>
      </c>
      <c t="str" s="33" r="V176">
        <f>VLOOKUP(B176,'Razzball Projections'!$B$2:$W$322,18,FALSE)</f>
        <v>236.1</v>
      </c>
      <c t="str" s="33" r="W176">
        <f>VLOOKUP(B176,'Razzball Projections'!$B$2:$W$322,19,FALSE)</f>
        <v>236.1</v>
      </c>
      <c t="str" s="45" r="X176">
        <f>VLOOKUP(B176,'Razzball Projections'!$B$2:$W$322,20,FALSE)</f>
        <v>$0</v>
      </c>
      <c t="str" s="45" r="Y176">
        <f>VLOOKUP(B176,'Razzball Projections'!$B$2:$W$322,21,FALSE)</f>
        <v>$0</v>
      </c>
      <c t="str" s="45" r="Z176">
        <f>VLOOKUP(B176,'Razzball Projections'!$B$2:$W$322,22,FALSE)</f>
        <v>$0</v>
      </c>
      <c s="2" r="AB176"/>
    </row>
    <row customHeight="1" r="177" ht="15.0">
      <c t="str" s="44" r="A177">
        <f>VLOOKUP(B177&amp;"*",'Razzball Rankings'!$B$5:$H$204,7,FALSE)</f>
        <v>178</v>
      </c>
      <c t="str" s="29" r="B177">
        <f>'Razzball Projections'!B187</f>
        <v>Adrien Robinson</v>
      </c>
      <c t="str" s="4" r="C177">
        <f>VLOOKUP(B177,'Razzball Projections'!$B$2:$W$322,2,FALSE)</f>
        <v>TE</v>
      </c>
      <c t="str" s="4" r="D177">
        <f>VLOOKUP(B177,'Razzball Projections'!$B$2:$W$322,3,FALSE)</f>
        <v>NYG</v>
      </c>
      <c s="4" r="E177"/>
      <c t="str" s="33" r="F177">
        <f>VLOOKUP(B177,'Fantasy Pros ECR'!$B$6:$H$312,7,FALSE)</f>
        <v>223.7</v>
      </c>
      <c t="str" s="33" r="G177">
        <f>VLOOKUP(B177,'Fantasy Pros ADP'!$B$6:$M$253,12,FALSE)</f>
        <v>#N/A</v>
      </c>
      <c t="str" s="4" r="H177">
        <f>VLOOKUP(B177,'Razzball Projections'!$B$2:$W$322,4,FALSE)</f>
        <v>0</v>
      </c>
      <c t="str" s="4" r="I177">
        <f>VLOOKUP(B177,'Razzball Projections'!$B$2:$W$322,5,FALSE)</f>
        <v>0</v>
      </c>
      <c t="str" s="4" r="J177">
        <f>VLOOKUP(B177,'Razzball Projections'!$B$2:$W$322,6,FALSE)</f>
        <v>0</v>
      </c>
      <c t="str" s="4" r="K177">
        <f>VLOOKUP(B177,'Razzball Projections'!$B$2:$W$322,7,FALSE)</f>
        <v>0</v>
      </c>
      <c t="str" s="4" r="L177">
        <f>VLOOKUP(B177,'Razzball Projections'!$B$2:$W$322,8,FALSE)</f>
        <v>0</v>
      </c>
      <c t="str" s="4" r="M177">
        <f>VLOOKUP(B177,'Razzball Projections'!$B$2:$W$322,9,FALSE)</f>
        <v>0</v>
      </c>
      <c t="str" s="4" r="N177">
        <f>VLOOKUP(B177,'Razzball Projections'!$B$2:$W$322,10,FALSE)</f>
        <v>0</v>
      </c>
      <c t="str" s="4" r="O177">
        <f>VLOOKUP(B177,'Razzball Projections'!$B$2:$W$322,11,FALSE)</f>
        <v>0</v>
      </c>
      <c t="str" s="4" r="P177">
        <f>VLOOKUP(B177,'Razzball Projections'!$B$2:$W$322,12,FALSE)</f>
        <v>0</v>
      </c>
      <c t="str" s="4" r="Q177">
        <f>VLOOKUP(B177,'Razzball Projections'!$B$2:$W$322,13,FALSE)</f>
        <v>0</v>
      </c>
      <c t="str" s="4" r="R177">
        <f>VLOOKUP(B177,'Razzball Projections'!$B$2:$W$322,14,FALSE)</f>
        <v>39</v>
      </c>
      <c t="str" s="4" r="S177">
        <f>VLOOKUP(B177,'Razzball Projections'!$B$2:$W$322,15,FALSE)</f>
        <v>504</v>
      </c>
      <c t="str" s="4" r="T177">
        <f>VLOOKUP(B177,'Razzball Projections'!$B$2:$W$322,16,FALSE)</f>
        <v>3</v>
      </c>
      <c t="str" s="33" r="U177">
        <f>VLOOKUP(B177,'Razzball Projections'!$B$2:$W$322,17,FALSE)</f>
        <v>68.4</v>
      </c>
      <c t="str" s="33" r="V177">
        <f>VLOOKUP(B177,'Razzball Projections'!$B$2:$W$322,18,FALSE)</f>
        <v>87.9</v>
      </c>
      <c t="str" s="33" r="W177">
        <f>VLOOKUP(B177,'Razzball Projections'!$B$2:$W$322,19,FALSE)</f>
        <v>107.4</v>
      </c>
      <c t="str" s="45" r="X177">
        <f>VLOOKUP(B177,'Razzball Projections'!$B$2:$W$322,20,FALSE)</f>
        <v>$0</v>
      </c>
      <c t="str" s="45" r="Y177">
        <f>VLOOKUP(B177,'Razzball Projections'!$B$2:$W$322,21,FALSE)</f>
        <v>$0</v>
      </c>
      <c t="str" s="45" r="Z177">
        <f>VLOOKUP(B177,'Razzball Projections'!$B$2:$W$322,22,FALSE)</f>
        <v>$0</v>
      </c>
      <c s="2" r="AB177"/>
    </row>
    <row customHeight="1" r="178" ht="15.0">
      <c t="str" s="44" r="A178">
        <f>VLOOKUP(B178&amp;"*",'Razzball Rankings'!$B$5:$H$204,7,FALSE)</f>
        <v>179</v>
      </c>
      <c t="str" s="29" r="B178">
        <f>'Razzball Projections'!B260</f>
        <v>Andre Williams</v>
      </c>
      <c t="str" s="4" r="C178">
        <f>VLOOKUP(B178,'Razzball Projections'!$B$2:$W$322,2,FALSE)</f>
        <v>RB</v>
      </c>
      <c t="str" s="4" r="D178">
        <f>VLOOKUP(B178,'Razzball Projections'!$B$2:$W$322,3,FALSE)</f>
        <v>NYG</v>
      </c>
      <c s="4" r="E178"/>
      <c t="str" s="33" r="F178">
        <f>VLOOKUP(B178,'Fantasy Pros ECR'!$B$6:$H$312,7,FALSE)</f>
        <v>126.2</v>
      </c>
      <c t="str" s="33" r="G178">
        <f>VLOOKUP(B178,'Fantasy Pros ADP'!$B$6:$M$253,12,FALSE)</f>
        <v>143.2</v>
      </c>
      <c t="str" s="4" r="H178">
        <f>VLOOKUP(B178,'Razzball Projections'!$B$2:$W$322,4,FALSE)</f>
        <v>0</v>
      </c>
      <c t="str" s="4" r="I178">
        <f>VLOOKUP(B178,'Razzball Projections'!$B$2:$W$322,5,FALSE)</f>
        <v>0</v>
      </c>
      <c t="str" s="4" r="J178">
        <f>VLOOKUP(B178,'Razzball Projections'!$B$2:$W$322,6,FALSE)</f>
        <v>0</v>
      </c>
      <c t="str" s="4" r="K178">
        <f>VLOOKUP(B178,'Razzball Projections'!$B$2:$W$322,7,FALSE)</f>
        <v>0</v>
      </c>
      <c t="str" s="4" r="L178">
        <f>VLOOKUP(B178,'Razzball Projections'!$B$2:$W$322,8,FALSE)</f>
        <v>0</v>
      </c>
      <c t="str" s="4" r="M178">
        <f>VLOOKUP(B178,'Razzball Projections'!$B$2:$W$322,9,FALSE)</f>
        <v>0</v>
      </c>
      <c t="str" s="4" r="N178">
        <f>VLOOKUP(B178,'Razzball Projections'!$B$2:$W$322,10,FALSE)</f>
        <v>87</v>
      </c>
      <c t="str" s="4" r="O178">
        <f>VLOOKUP(B178,'Razzball Projections'!$B$2:$W$322,11,FALSE)</f>
        <v>369</v>
      </c>
      <c t="str" s="4" r="P178">
        <f>VLOOKUP(B178,'Razzball Projections'!$B$2:$W$322,12,FALSE)</f>
        <v>4</v>
      </c>
      <c t="str" s="4" r="Q178">
        <f>VLOOKUP(B178,'Razzball Projections'!$B$2:$W$322,13,FALSE)</f>
        <v>2</v>
      </c>
      <c t="str" s="4" r="R178">
        <f>VLOOKUP(B178,'Razzball Projections'!$B$2:$W$322,14,FALSE)</f>
        <v>7</v>
      </c>
      <c t="str" s="4" r="S178">
        <f>VLOOKUP(B178,'Razzball Projections'!$B$2:$W$322,15,FALSE)</f>
        <v>52</v>
      </c>
      <c t="str" s="4" r="T178">
        <f>VLOOKUP(B178,'Razzball Projections'!$B$2:$W$322,16,FALSE)</f>
        <v>0</v>
      </c>
      <c t="str" s="33" r="U178">
        <f>VLOOKUP(B178,'Razzball Projections'!$B$2:$W$322,17,FALSE)</f>
        <v>59.7</v>
      </c>
      <c t="str" s="33" r="V178">
        <f>VLOOKUP(B178,'Razzball Projections'!$B$2:$W$322,18,FALSE)</f>
        <v>63.2</v>
      </c>
      <c t="str" s="33" r="W178">
        <f>VLOOKUP(B178,'Razzball Projections'!$B$2:$W$322,19,FALSE)</f>
        <v>66.7</v>
      </c>
      <c t="str" s="45" r="X178">
        <f>VLOOKUP(B178,'Razzball Projections'!$B$2:$W$322,20,FALSE)</f>
        <v>$2</v>
      </c>
      <c t="str" s="45" r="Y178">
        <f>VLOOKUP(B178,'Razzball Projections'!$B$2:$W$322,21,FALSE)</f>
        <v>$3</v>
      </c>
      <c t="str" s="45" r="Z178">
        <f>VLOOKUP(B178,'Razzball Projections'!$B$2:$W$322,22,FALSE)</f>
        <v>$3</v>
      </c>
      <c s="2" r="AB178"/>
    </row>
    <row customHeight="1" r="179" ht="15.0">
      <c t="str" s="44" r="A179">
        <f>VLOOKUP(B179&amp;"*",'Razzball Rankings'!$B$5:$H$204,7,FALSE)</f>
        <v>180</v>
      </c>
      <c t="str" s="29" r="B179">
        <f>'Razzball Projections'!B261</f>
        <v>Christine Michael</v>
      </c>
      <c t="str" s="4" r="C179">
        <f>VLOOKUP(B179,'Razzball Projections'!$B$2:$W$322,2,FALSE)</f>
        <v>RB</v>
      </c>
      <c t="str" s="4" r="D179">
        <f>VLOOKUP(B179,'Razzball Projections'!$B$2:$W$322,3,FALSE)</f>
        <v>SEA</v>
      </c>
      <c s="4" r="E179"/>
      <c t="str" s="33" r="F179">
        <f>VLOOKUP(B179,'Fantasy Pros ECR'!$B$6:$H$312,7,FALSE)</f>
        <v>143.1</v>
      </c>
      <c t="str" s="33" r="G179">
        <f>VLOOKUP(B179,'Fantasy Pros ADP'!$B$6:$M$253,12,FALSE)</f>
        <v>155.4</v>
      </c>
      <c t="str" s="4" r="H179">
        <f>VLOOKUP(B179,'Razzball Projections'!$B$2:$W$322,4,FALSE)</f>
        <v>0</v>
      </c>
      <c t="str" s="4" r="I179">
        <f>VLOOKUP(B179,'Razzball Projections'!$B$2:$W$322,5,FALSE)</f>
        <v>0</v>
      </c>
      <c t="str" s="4" r="J179">
        <f>VLOOKUP(B179,'Razzball Projections'!$B$2:$W$322,6,FALSE)</f>
        <v>0</v>
      </c>
      <c t="str" s="4" r="K179">
        <f>VLOOKUP(B179,'Razzball Projections'!$B$2:$W$322,7,FALSE)</f>
        <v>0</v>
      </c>
      <c t="str" s="4" r="L179">
        <f>VLOOKUP(B179,'Razzball Projections'!$B$2:$W$322,8,FALSE)</f>
        <v>0</v>
      </c>
      <c t="str" s="4" r="M179">
        <f>VLOOKUP(B179,'Razzball Projections'!$B$2:$W$322,9,FALSE)</f>
        <v>0</v>
      </c>
      <c t="str" s="4" r="N179">
        <f>VLOOKUP(B179,'Razzball Projections'!$B$2:$W$322,10,FALSE)</f>
        <v>88</v>
      </c>
      <c t="str" s="4" r="O179">
        <f>VLOOKUP(B179,'Razzball Projections'!$B$2:$W$322,11,FALSE)</f>
        <v>402</v>
      </c>
      <c t="str" s="4" r="P179">
        <f>VLOOKUP(B179,'Razzball Projections'!$B$2:$W$322,12,FALSE)</f>
        <v>2</v>
      </c>
      <c t="str" s="4" r="Q179">
        <f>VLOOKUP(B179,'Razzball Projections'!$B$2:$W$322,13,FALSE)</f>
        <v>0</v>
      </c>
      <c t="str" s="4" r="R179">
        <f>VLOOKUP(B179,'Razzball Projections'!$B$2:$W$322,14,FALSE)</f>
        <v>7</v>
      </c>
      <c t="str" s="4" r="S179">
        <f>VLOOKUP(B179,'Razzball Projections'!$B$2:$W$322,15,FALSE)</f>
        <v>54</v>
      </c>
      <c t="str" s="4" r="T179">
        <f>VLOOKUP(B179,'Razzball Projections'!$B$2:$W$322,16,FALSE)</f>
        <v>0</v>
      </c>
      <c t="str" s="33" r="U179">
        <f>VLOOKUP(B179,'Razzball Projections'!$B$2:$W$322,17,FALSE)</f>
        <v>59.4</v>
      </c>
      <c t="str" s="33" r="V179">
        <f>VLOOKUP(B179,'Razzball Projections'!$B$2:$W$322,18,FALSE)</f>
        <v>62.9</v>
      </c>
      <c t="str" s="33" r="W179">
        <f>VLOOKUP(B179,'Razzball Projections'!$B$2:$W$322,19,FALSE)</f>
        <v>66.4</v>
      </c>
      <c t="str" s="45" r="X179">
        <f>VLOOKUP(B179,'Razzball Projections'!$B$2:$W$322,20,FALSE)</f>
        <v>$3</v>
      </c>
      <c t="str" s="45" r="Y179">
        <f>VLOOKUP(B179,'Razzball Projections'!$B$2:$W$322,21,FALSE)</f>
        <v>$2</v>
      </c>
      <c t="str" s="45" r="Z179">
        <f>VLOOKUP(B179,'Razzball Projections'!$B$2:$W$322,22,FALSE)</f>
        <v>$1</v>
      </c>
      <c s="2" r="AB179"/>
    </row>
    <row customHeight="1" r="180" ht="15.0">
      <c t="str" s="44" r="A180">
        <f>VLOOKUP(B180&amp;"*",'Razzball Rankings'!$B$5:$H$204,7,FALSE)</f>
        <v>181</v>
      </c>
      <c t="str" s="29" r="B180">
        <f>'Razzball Projections'!B165</f>
        <v>Markus Wheaton</v>
      </c>
      <c t="str" s="4" r="C180">
        <f>VLOOKUP(B180,'Razzball Projections'!$B$2:$W$322,2,FALSE)</f>
        <v>WR</v>
      </c>
      <c t="str" s="4" r="D180">
        <f>VLOOKUP(B180,'Razzball Projections'!$B$2:$W$322,3,FALSE)</f>
        <v>PIT</v>
      </c>
      <c s="4" r="E180"/>
      <c t="str" s="33" r="F180">
        <f>VLOOKUP(B180,'Fantasy Pros ECR'!$B$6:$H$312,7,FALSE)</f>
        <v>127.5</v>
      </c>
      <c t="str" s="33" r="G180">
        <f>VLOOKUP(B180,'Fantasy Pros ADP'!$B$6:$M$253,12,FALSE)</f>
        <v>167.5</v>
      </c>
      <c t="str" s="4" r="H180">
        <f>VLOOKUP(B180,'Razzball Projections'!$B$2:$W$322,4,FALSE)</f>
        <v>0</v>
      </c>
      <c t="str" s="4" r="I180">
        <f>VLOOKUP(B180,'Razzball Projections'!$B$2:$W$322,5,FALSE)</f>
        <v>0</v>
      </c>
      <c t="str" s="4" r="J180">
        <f>VLOOKUP(B180,'Razzball Projections'!$B$2:$W$322,6,FALSE)</f>
        <v>0</v>
      </c>
      <c t="str" s="4" r="K180">
        <f>VLOOKUP(B180,'Razzball Projections'!$B$2:$W$322,7,FALSE)</f>
        <v>0</v>
      </c>
      <c t="str" s="4" r="L180">
        <f>VLOOKUP(B180,'Razzball Projections'!$B$2:$W$322,8,FALSE)</f>
        <v>0</v>
      </c>
      <c t="str" s="4" r="M180">
        <f>VLOOKUP(B180,'Razzball Projections'!$B$2:$W$322,9,FALSE)</f>
        <v>0</v>
      </c>
      <c t="str" s="4" r="N180">
        <f>VLOOKUP(B180,'Razzball Projections'!$B$2:$W$322,10,FALSE)</f>
        <v>1</v>
      </c>
      <c t="str" s="4" r="O180">
        <f>VLOOKUP(B180,'Razzball Projections'!$B$2:$W$322,11,FALSE)</f>
        <v>9</v>
      </c>
      <c t="str" s="4" r="P180">
        <f>VLOOKUP(B180,'Razzball Projections'!$B$2:$W$322,12,FALSE)</f>
        <v>0</v>
      </c>
      <c t="str" s="4" r="Q180">
        <f>VLOOKUP(B180,'Razzball Projections'!$B$2:$W$322,13,FALSE)</f>
        <v>1</v>
      </c>
      <c t="str" s="4" r="R180">
        <f>VLOOKUP(B180,'Razzball Projections'!$B$2:$W$322,14,FALSE)</f>
        <v>44</v>
      </c>
      <c t="str" s="4" r="S180">
        <f>VLOOKUP(B180,'Razzball Projections'!$B$2:$W$322,15,FALSE)</f>
        <v>615</v>
      </c>
      <c t="str" s="4" r="T180">
        <f>VLOOKUP(B180,'Razzball Projections'!$B$2:$W$322,16,FALSE)</f>
        <v>3</v>
      </c>
      <c t="str" s="33" r="U180">
        <f>VLOOKUP(B180,'Razzball Projections'!$B$2:$W$322,17,FALSE)</f>
        <v>79.4</v>
      </c>
      <c t="str" s="33" r="V180">
        <f>VLOOKUP(B180,'Razzball Projections'!$B$2:$W$322,18,FALSE)</f>
        <v>101.4</v>
      </c>
      <c t="str" s="33" r="W180">
        <f>VLOOKUP(B180,'Razzball Projections'!$B$2:$W$322,19,FALSE)</f>
        <v>123.4</v>
      </c>
      <c t="str" s="45" r="X180">
        <f>VLOOKUP(B180,'Razzball Projections'!$B$2:$W$322,20,FALSE)</f>
        <v>$0</v>
      </c>
      <c t="str" s="45" r="Y180">
        <f>VLOOKUP(B180,'Razzball Projections'!$B$2:$W$322,21,FALSE)</f>
        <v>$0</v>
      </c>
      <c t="str" s="45" r="Z180">
        <f>VLOOKUP(B180,'Razzball Projections'!$B$2:$W$322,22,FALSE)</f>
        <v>$0</v>
      </c>
      <c s="2" r="AB180"/>
    </row>
    <row customHeight="1" r="181" ht="15.0">
      <c t="str" s="44" r="A181">
        <f>VLOOKUP(B181&amp;"*",'Razzball Rankings'!$B$5:$H$204,7,FALSE)</f>
        <v>182</v>
      </c>
      <c t="str" s="29" r="B181">
        <f>'Razzball Projections'!B247</f>
        <v>James Starks</v>
      </c>
      <c t="str" s="4" r="C181">
        <f>VLOOKUP(B181,'Razzball Projections'!$B$2:$W$322,2,FALSE)</f>
        <v>RB</v>
      </c>
      <c t="str" s="4" r="D181">
        <f>VLOOKUP(B181,'Razzball Projections'!$B$2:$W$322,3,FALSE)</f>
        <v>GB</v>
      </c>
      <c s="4" r="E181"/>
      <c t="str" s="33" r="F181">
        <f>VLOOKUP(B181,'Fantasy Pros ECR'!$B$6:$H$312,7,FALSE)</f>
        <v>160.6</v>
      </c>
      <c t="str" s="33" r="G181">
        <f>VLOOKUP(B181,'Fantasy Pros ADP'!$B$6:$M$253,12,FALSE)</f>
        <v>183.3</v>
      </c>
      <c t="str" s="4" r="H181">
        <f>VLOOKUP(B181,'Razzball Projections'!$B$2:$W$322,4,FALSE)</f>
        <v>0</v>
      </c>
      <c t="str" s="4" r="I181">
        <f>VLOOKUP(B181,'Razzball Projections'!$B$2:$W$322,5,FALSE)</f>
        <v>0</v>
      </c>
      <c t="str" s="4" r="J181">
        <f>VLOOKUP(B181,'Razzball Projections'!$B$2:$W$322,6,FALSE)</f>
        <v>0</v>
      </c>
      <c t="str" s="4" r="K181">
        <f>VLOOKUP(B181,'Razzball Projections'!$B$2:$W$322,7,FALSE)</f>
        <v>0</v>
      </c>
      <c t="str" s="4" r="L181">
        <f>VLOOKUP(B181,'Razzball Projections'!$B$2:$W$322,8,FALSE)</f>
        <v>0</v>
      </c>
      <c t="str" s="4" r="M181">
        <f>VLOOKUP(B181,'Razzball Projections'!$B$2:$W$322,9,FALSE)</f>
        <v>0</v>
      </c>
      <c t="str" s="4" r="N181">
        <f>VLOOKUP(B181,'Razzball Projections'!$B$2:$W$322,10,FALSE)</f>
        <v>81</v>
      </c>
      <c t="str" s="4" r="O181">
        <f>VLOOKUP(B181,'Razzball Projections'!$B$2:$W$322,11,FALSE)</f>
        <v>391</v>
      </c>
      <c t="str" s="4" r="P181">
        <f>VLOOKUP(B181,'Razzball Projections'!$B$2:$W$322,12,FALSE)</f>
        <v>3</v>
      </c>
      <c t="str" s="4" r="Q181">
        <f>VLOOKUP(B181,'Razzball Projections'!$B$2:$W$322,13,FALSE)</f>
        <v>2</v>
      </c>
      <c t="str" s="4" r="R181">
        <f>VLOOKUP(B181,'Razzball Projections'!$B$2:$W$322,14,FALSE)</f>
        <v>13</v>
      </c>
      <c t="str" s="4" r="S181">
        <f>VLOOKUP(B181,'Razzball Projections'!$B$2:$W$322,15,FALSE)</f>
        <v>87</v>
      </c>
      <c t="str" s="4" r="T181">
        <f>VLOOKUP(B181,'Razzball Projections'!$B$2:$W$322,16,FALSE)</f>
        <v>0</v>
      </c>
      <c t="str" s="33" r="U181">
        <f>VLOOKUP(B181,'Razzball Projections'!$B$2:$W$322,17,FALSE)</f>
        <v>58.8</v>
      </c>
      <c t="str" s="33" r="V181">
        <f>VLOOKUP(B181,'Razzball Projections'!$B$2:$W$322,18,FALSE)</f>
        <v>65.3</v>
      </c>
      <c t="str" s="33" r="W181">
        <f>VLOOKUP(B181,'Razzball Projections'!$B$2:$W$322,19,FALSE)</f>
        <v>71.8</v>
      </c>
      <c t="str" s="45" r="X181">
        <f>VLOOKUP(B181,'Razzball Projections'!$B$2:$W$322,20,FALSE)</f>
        <v>$0</v>
      </c>
      <c t="str" s="45" r="Y181">
        <f>VLOOKUP(B181,'Razzball Projections'!$B$2:$W$322,21,FALSE)</f>
        <v>$0</v>
      </c>
      <c t="str" s="45" r="Z181">
        <f>VLOOKUP(B181,'Razzball Projections'!$B$2:$W$322,22,FALSE)</f>
        <v>$0</v>
      </c>
      <c s="2" r="AB181"/>
    </row>
    <row customHeight="1" r="182" ht="15.0">
      <c t="str" s="44" r="A182">
        <f>VLOOKUP(B182&amp;"*",'Razzball Rankings'!$B$5:$H$204,7,FALSE)</f>
        <v>183</v>
      </c>
      <c t="str" s="29" r="B182">
        <f>'Razzball Projections'!B180</f>
        <v>Garrett Graham</v>
      </c>
      <c t="str" s="4" r="C182">
        <f>VLOOKUP(B182,'Razzball Projections'!$B$2:$W$322,2,FALSE)</f>
        <v>TE</v>
      </c>
      <c t="str" s="4" r="D182">
        <f>VLOOKUP(B182,'Razzball Projections'!$B$2:$W$322,3,FALSE)</f>
        <v>HOU</v>
      </c>
      <c s="4" r="E182"/>
      <c t="str" s="33" r="F182">
        <f>VLOOKUP(B182,'Fantasy Pros ECR'!$B$6:$H$312,7,FALSE)</f>
        <v>163.2</v>
      </c>
      <c t="str" s="33" r="G182">
        <f>VLOOKUP(B182,'Fantasy Pros ADP'!$B$6:$M$253,12,FALSE)</f>
        <v>198.5</v>
      </c>
      <c t="str" s="4" r="H182">
        <f>VLOOKUP(B182,'Razzball Projections'!$B$2:$W$322,4,FALSE)</f>
        <v>0</v>
      </c>
      <c t="str" s="4" r="I182">
        <f>VLOOKUP(B182,'Razzball Projections'!$B$2:$W$322,5,FALSE)</f>
        <v>0</v>
      </c>
      <c t="str" s="4" r="J182">
        <f>VLOOKUP(B182,'Razzball Projections'!$B$2:$W$322,6,FALSE)</f>
        <v>0</v>
      </c>
      <c t="str" s="4" r="K182">
        <f>VLOOKUP(B182,'Razzball Projections'!$B$2:$W$322,7,FALSE)</f>
        <v>0</v>
      </c>
      <c t="str" s="4" r="L182">
        <f>VLOOKUP(B182,'Razzball Projections'!$B$2:$W$322,8,FALSE)</f>
        <v>0</v>
      </c>
      <c t="str" s="4" r="M182">
        <f>VLOOKUP(B182,'Razzball Projections'!$B$2:$W$322,9,FALSE)</f>
        <v>0</v>
      </c>
      <c t="str" s="4" r="N182">
        <f>VLOOKUP(B182,'Razzball Projections'!$B$2:$W$322,10,FALSE)</f>
        <v>0</v>
      </c>
      <c t="str" s="4" r="O182">
        <f>VLOOKUP(B182,'Razzball Projections'!$B$2:$W$322,11,FALSE)</f>
        <v>0</v>
      </c>
      <c t="str" s="4" r="P182">
        <f>VLOOKUP(B182,'Razzball Projections'!$B$2:$W$322,12,FALSE)</f>
        <v>0</v>
      </c>
      <c t="str" s="4" r="Q182">
        <f>VLOOKUP(B182,'Razzball Projections'!$B$2:$W$322,13,FALSE)</f>
        <v>0</v>
      </c>
      <c t="str" s="4" r="R182">
        <f>VLOOKUP(B182,'Razzball Projections'!$B$2:$W$322,14,FALSE)</f>
        <v>45</v>
      </c>
      <c t="str" s="4" r="S182">
        <f>VLOOKUP(B182,'Razzball Projections'!$B$2:$W$322,15,FALSE)</f>
        <v>497</v>
      </c>
      <c t="str" s="4" r="T182">
        <f>VLOOKUP(B182,'Razzball Projections'!$B$2:$W$322,16,FALSE)</f>
        <v>3</v>
      </c>
      <c t="str" s="33" r="U182">
        <f>VLOOKUP(B182,'Razzball Projections'!$B$2:$W$322,17,FALSE)</f>
        <v>67.7</v>
      </c>
      <c t="str" s="33" r="V182">
        <f>VLOOKUP(B182,'Razzball Projections'!$B$2:$W$322,18,FALSE)</f>
        <v>90.2</v>
      </c>
      <c t="str" s="33" r="W182">
        <f>VLOOKUP(B182,'Razzball Projections'!$B$2:$W$322,19,FALSE)</f>
        <v>112.7</v>
      </c>
      <c t="str" s="45" r="X182">
        <f>VLOOKUP(B182,'Razzball Projections'!$B$2:$W$322,20,FALSE)</f>
        <v>$0</v>
      </c>
      <c t="str" s="45" r="Y182">
        <f>VLOOKUP(B182,'Razzball Projections'!$B$2:$W$322,21,FALSE)</f>
        <v>$0</v>
      </c>
      <c t="str" s="45" r="Z182">
        <f>VLOOKUP(B182,'Razzball Projections'!$B$2:$W$322,22,FALSE)</f>
        <v>$0</v>
      </c>
      <c s="2" r="AB182"/>
    </row>
    <row customHeight="1" r="183" ht="15.0">
      <c t="str" s="44" r="A183">
        <f>VLOOKUP(B183&amp;"*",'Razzball Rankings'!$B$5:$H$204,7,FALSE)</f>
        <v>184</v>
      </c>
      <c t="str" s="29" r="B183">
        <f>'Razzball Projections'!B159</f>
        <v>Andrew Hawkins</v>
      </c>
      <c t="str" s="4" r="C183">
        <f>VLOOKUP(B183,'Razzball Projections'!$B$2:$W$322,2,FALSE)</f>
        <v>WR</v>
      </c>
      <c t="str" s="4" r="D183">
        <f>VLOOKUP(B183,'Razzball Projections'!$B$2:$W$322,3,FALSE)</f>
        <v>CLE</v>
      </c>
      <c s="4" r="E183"/>
      <c t="str" s="33" r="F183">
        <f>VLOOKUP(B183,'Fantasy Pros ECR'!$B$6:$H$312,7,FALSE)</f>
        <v>151.9</v>
      </c>
      <c t="str" s="33" r="G183">
        <f>VLOOKUP(B183,'Fantasy Pros ADP'!$B$6:$M$253,12,FALSE)</f>
        <v>203.0</v>
      </c>
      <c t="str" s="4" r="H183">
        <f>VLOOKUP(B183,'Razzball Projections'!$B$2:$W$322,4,FALSE)</f>
        <v>0</v>
      </c>
      <c t="str" s="4" r="I183">
        <f>VLOOKUP(B183,'Razzball Projections'!$B$2:$W$322,5,FALSE)</f>
        <v>0</v>
      </c>
      <c t="str" s="4" r="J183">
        <f>VLOOKUP(B183,'Razzball Projections'!$B$2:$W$322,6,FALSE)</f>
        <v>0</v>
      </c>
      <c t="str" s="4" r="K183">
        <f>VLOOKUP(B183,'Razzball Projections'!$B$2:$W$322,7,FALSE)</f>
        <v>0</v>
      </c>
      <c t="str" s="4" r="L183">
        <f>VLOOKUP(B183,'Razzball Projections'!$B$2:$W$322,8,FALSE)</f>
        <v>0</v>
      </c>
      <c t="str" s="4" r="M183">
        <f>VLOOKUP(B183,'Razzball Projections'!$B$2:$W$322,9,FALSE)</f>
        <v>0</v>
      </c>
      <c t="str" s="4" r="N183">
        <f>VLOOKUP(B183,'Razzball Projections'!$B$2:$W$322,10,FALSE)</f>
        <v>5</v>
      </c>
      <c t="str" s="4" r="O183">
        <f>VLOOKUP(B183,'Razzball Projections'!$B$2:$W$322,11,FALSE)</f>
        <v>32</v>
      </c>
      <c t="str" s="4" r="P183">
        <f>VLOOKUP(B183,'Razzball Projections'!$B$2:$W$322,12,FALSE)</f>
        <v>0</v>
      </c>
      <c t="str" s="4" r="Q183">
        <f>VLOOKUP(B183,'Razzball Projections'!$B$2:$W$322,13,FALSE)</f>
        <v>0</v>
      </c>
      <c t="str" s="4" r="R183">
        <f>VLOOKUP(B183,'Razzball Projections'!$B$2:$W$322,14,FALSE)</f>
        <v>52</v>
      </c>
      <c t="str" s="4" r="S183">
        <f>VLOOKUP(B183,'Razzball Projections'!$B$2:$W$322,15,FALSE)</f>
        <v>601</v>
      </c>
      <c t="str" s="4" r="T183">
        <f>VLOOKUP(B183,'Razzball Projections'!$B$2:$W$322,16,FALSE)</f>
        <v>2</v>
      </c>
      <c t="str" s="33" r="U183">
        <f>VLOOKUP(B183,'Razzball Projections'!$B$2:$W$322,17,FALSE)</f>
        <v>75.3</v>
      </c>
      <c t="str" s="33" r="V183">
        <f>VLOOKUP(B183,'Razzball Projections'!$B$2:$W$322,18,FALSE)</f>
        <v>101.3</v>
      </c>
      <c t="str" s="33" r="W183">
        <f>VLOOKUP(B183,'Razzball Projections'!$B$2:$W$322,19,FALSE)</f>
        <v>127.3</v>
      </c>
      <c t="str" s="45" r="X183">
        <f>VLOOKUP(B183,'Razzball Projections'!$B$2:$W$322,20,FALSE)</f>
        <v>$0</v>
      </c>
      <c t="str" s="45" r="Y183">
        <f>VLOOKUP(B183,'Razzball Projections'!$B$2:$W$322,21,FALSE)</f>
        <v>$0</v>
      </c>
      <c t="str" s="45" r="Z183">
        <f>VLOOKUP(B183,'Razzball Projections'!$B$2:$W$322,22,FALSE)</f>
        <v>$0</v>
      </c>
      <c s="2" r="AB183"/>
    </row>
    <row customHeight="1" r="184" ht="15.0">
      <c t="str" s="44" r="A184">
        <f>VLOOKUP(B184&amp;"*",'Razzball Rankings'!$B$5:$H$204,7,FALSE)</f>
        <v>185</v>
      </c>
      <c t="str" s="29" r="B184">
        <f>'Razzball Projections'!B237</f>
        <v>Ronnie Hillman</v>
      </c>
      <c t="str" s="4" r="C184">
        <f>VLOOKUP(B184,'Razzball Projections'!$B$2:$W$322,2,FALSE)</f>
        <v>RB</v>
      </c>
      <c t="str" s="4" r="D184">
        <f>VLOOKUP(B184,'Razzball Projections'!$B$2:$W$322,3,FALSE)</f>
        <v>DEN</v>
      </c>
      <c s="4" r="E184"/>
      <c t="str" s="33" r="F184">
        <f>VLOOKUP(B184,'Fantasy Pros ECR'!$B$6:$H$312,7,FALSE)</f>
        <v>166.9</v>
      </c>
      <c t="str" s="33" r="G184">
        <f>VLOOKUP(B184,'Fantasy Pros ADP'!$B$6:$M$253,12,FALSE)</f>
        <v>179.5</v>
      </c>
      <c t="str" s="4" r="H184">
        <f>VLOOKUP(B184,'Razzball Projections'!$B$2:$W$322,4,FALSE)</f>
        <v>0</v>
      </c>
      <c t="str" s="4" r="I184">
        <f>VLOOKUP(B184,'Razzball Projections'!$B$2:$W$322,5,FALSE)</f>
        <v>0</v>
      </c>
      <c t="str" s="4" r="J184">
        <f>VLOOKUP(B184,'Razzball Projections'!$B$2:$W$322,6,FALSE)</f>
        <v>0</v>
      </c>
      <c t="str" s="4" r="K184">
        <f>VLOOKUP(B184,'Razzball Projections'!$B$2:$W$322,7,FALSE)</f>
        <v>0</v>
      </c>
      <c t="str" s="4" r="L184">
        <f>VLOOKUP(B184,'Razzball Projections'!$B$2:$W$322,8,FALSE)</f>
        <v>0</v>
      </c>
      <c t="str" s="4" r="M184">
        <f>VLOOKUP(B184,'Razzball Projections'!$B$2:$W$322,9,FALSE)</f>
        <v>0</v>
      </c>
      <c t="str" s="4" r="N184">
        <f>VLOOKUP(B184,'Razzball Projections'!$B$2:$W$322,10,FALSE)</f>
        <v>77</v>
      </c>
      <c t="str" s="4" r="O184">
        <f>VLOOKUP(B184,'Razzball Projections'!$B$2:$W$322,11,FALSE)</f>
        <v>328</v>
      </c>
      <c t="str" s="4" r="P184">
        <f>VLOOKUP(B184,'Razzball Projections'!$B$2:$W$322,12,FALSE)</f>
        <v>2</v>
      </c>
      <c t="str" s="4" r="Q184">
        <f>VLOOKUP(B184,'Razzball Projections'!$B$2:$W$322,13,FALSE)</f>
        <v>2</v>
      </c>
      <c t="str" s="4" r="R184">
        <f>VLOOKUP(B184,'Razzball Projections'!$B$2:$W$322,14,FALSE)</f>
        <v>19</v>
      </c>
      <c t="str" s="4" r="S184">
        <f>VLOOKUP(B184,'Razzball Projections'!$B$2:$W$322,15,FALSE)</f>
        <v>138</v>
      </c>
      <c t="str" s="4" r="T184">
        <f>VLOOKUP(B184,'Razzball Projections'!$B$2:$W$322,16,FALSE)</f>
        <v>1</v>
      </c>
      <c t="str" s="33" r="U184">
        <f>VLOOKUP(B184,'Razzball Projections'!$B$2:$W$322,17,FALSE)</f>
        <v>58.6</v>
      </c>
      <c t="str" s="33" r="V184">
        <f>VLOOKUP(B184,'Razzball Projections'!$B$2:$W$322,18,FALSE)</f>
        <v>68.1</v>
      </c>
      <c t="str" s="33" r="W184">
        <f>VLOOKUP(B184,'Razzball Projections'!$B$2:$W$322,19,FALSE)</f>
        <v>77.6</v>
      </c>
      <c t="str" s="45" r="X184">
        <f>VLOOKUP(B184,'Razzball Projections'!$B$2:$W$322,20,FALSE)</f>
        <v>$0</v>
      </c>
      <c t="str" s="45" r="Y184">
        <f>VLOOKUP(B184,'Razzball Projections'!$B$2:$W$322,21,FALSE)</f>
        <v>$0</v>
      </c>
      <c t="str" s="45" r="Z184">
        <f>VLOOKUP(B184,'Razzball Projections'!$B$2:$W$322,22,FALSE)</f>
        <v>$0</v>
      </c>
      <c s="2" r="AB184"/>
    </row>
    <row customHeight="1" r="185" ht="15.0">
      <c t="str" s="44" r="A185">
        <f>VLOOKUP(B185&amp;"*",'Razzball Rankings'!$B$5:$H$204,7,FALSE)</f>
        <v>186</v>
      </c>
      <c t="str" s="29" r="B185">
        <f>'Razzball Projections'!B166</f>
        <v>Jerricho Cotchery</v>
      </c>
      <c t="str" s="4" r="C185">
        <f>VLOOKUP(B185,'Razzball Projections'!$B$2:$W$322,2,FALSE)</f>
        <v>WR</v>
      </c>
      <c t="str" s="4" r="D185">
        <f>VLOOKUP(B185,'Razzball Projections'!$B$2:$W$322,3,FALSE)</f>
        <v>CAR</v>
      </c>
      <c s="4" r="E185"/>
      <c t="str" s="33" r="F185">
        <f>VLOOKUP(B185,'Fantasy Pros ECR'!$B$6:$H$312,7,FALSE)</f>
        <v>164.8</v>
      </c>
      <c t="str" s="33" r="G185">
        <f>VLOOKUP(B185,'Fantasy Pros ADP'!$B$6:$M$253,12,FALSE)</f>
        <v>195.0</v>
      </c>
      <c t="str" s="4" r="H185">
        <f>VLOOKUP(B185,'Razzball Projections'!$B$2:$W$322,4,FALSE)</f>
        <v>0</v>
      </c>
      <c t="str" s="4" r="I185">
        <f>VLOOKUP(B185,'Razzball Projections'!$B$2:$W$322,5,FALSE)</f>
        <v>0</v>
      </c>
      <c t="str" s="4" r="J185">
        <f>VLOOKUP(B185,'Razzball Projections'!$B$2:$W$322,6,FALSE)</f>
        <v>0</v>
      </c>
      <c t="str" s="4" r="K185">
        <f>VLOOKUP(B185,'Razzball Projections'!$B$2:$W$322,7,FALSE)</f>
        <v>0</v>
      </c>
      <c t="str" s="4" r="L185">
        <f>VLOOKUP(B185,'Razzball Projections'!$B$2:$W$322,8,FALSE)</f>
        <v>0</v>
      </c>
      <c t="str" s="4" r="M185">
        <f>VLOOKUP(B185,'Razzball Projections'!$B$2:$W$322,9,FALSE)</f>
        <v>0</v>
      </c>
      <c t="str" s="4" r="N185">
        <f>VLOOKUP(B185,'Razzball Projections'!$B$2:$W$322,10,FALSE)</f>
        <v>0</v>
      </c>
      <c t="str" s="4" r="O185">
        <f>VLOOKUP(B185,'Razzball Projections'!$B$2:$W$322,11,FALSE)</f>
        <v>0</v>
      </c>
      <c t="str" s="4" r="P185">
        <f>VLOOKUP(B185,'Razzball Projections'!$B$2:$W$322,12,FALSE)</f>
        <v>0</v>
      </c>
      <c t="str" s="4" r="Q185">
        <f>VLOOKUP(B185,'Razzball Projections'!$B$2:$W$322,13,FALSE)</f>
        <v>2</v>
      </c>
      <c t="str" s="4" r="R185">
        <f>VLOOKUP(B185,'Razzball Projections'!$B$2:$W$322,14,FALSE)</f>
        <v>47</v>
      </c>
      <c t="str" s="4" r="S185">
        <f>VLOOKUP(B185,'Razzball Projections'!$B$2:$W$322,15,FALSE)</f>
        <v>603</v>
      </c>
      <c t="str" s="4" r="T185">
        <f>VLOOKUP(B185,'Razzball Projections'!$B$2:$W$322,16,FALSE)</f>
        <v>3</v>
      </c>
      <c t="str" s="33" r="U185">
        <f>VLOOKUP(B185,'Razzball Projections'!$B$2:$W$322,17,FALSE)</f>
        <v>75.3</v>
      </c>
      <c t="str" s="33" r="V185">
        <f>VLOOKUP(B185,'Razzball Projections'!$B$2:$W$322,18,FALSE)</f>
        <v>98.8</v>
      </c>
      <c t="str" s="33" r="W185">
        <f>VLOOKUP(B185,'Razzball Projections'!$B$2:$W$322,19,FALSE)</f>
        <v>122.3</v>
      </c>
      <c t="str" s="45" r="X185">
        <f>VLOOKUP(B185,'Razzball Projections'!$B$2:$W$322,20,FALSE)</f>
        <v>$0</v>
      </c>
      <c t="str" s="45" r="Y185">
        <f>VLOOKUP(B185,'Razzball Projections'!$B$2:$W$322,21,FALSE)</f>
        <v>$0</v>
      </c>
      <c t="str" s="45" r="Z185">
        <f>VLOOKUP(B185,'Razzball Projections'!$B$2:$W$322,22,FALSE)</f>
        <v>$0</v>
      </c>
      <c s="2" r="AB185"/>
    </row>
    <row customHeight="1" r="186" ht="15.0">
      <c t="str" s="44" r="A186">
        <f>VLOOKUP(B186&amp;"*",'Razzball Rankings'!$B$5:$H$204,7,FALSE)</f>
        <v>187</v>
      </c>
      <c t="str" s="29" r="B186">
        <f>'Razzball Projections'!B194</f>
        <v>Eric Ebron</v>
      </c>
      <c t="str" s="4" r="C186">
        <f>VLOOKUP(B186,'Razzball Projections'!$B$2:$W$322,2,FALSE)</f>
        <v>TE</v>
      </c>
      <c t="str" s="4" r="D186">
        <f>VLOOKUP(B186,'Razzball Projections'!$B$2:$W$322,3,FALSE)</f>
        <v>DET</v>
      </c>
      <c s="4" r="E186"/>
      <c t="str" s="33" r="F186">
        <f>VLOOKUP(B186,'Fantasy Pros ECR'!$B$6:$H$312,7,FALSE)</f>
        <v>163.5</v>
      </c>
      <c t="str" s="33" r="G186">
        <f>VLOOKUP(B186,'Fantasy Pros ADP'!$B$6:$M$253,12,FALSE)</f>
        <v>148.2</v>
      </c>
      <c t="str" s="4" r="H186">
        <f>VLOOKUP(B186,'Razzball Projections'!$B$2:$W$322,4,FALSE)</f>
        <v>0</v>
      </c>
      <c t="str" s="4" r="I186">
        <f>VLOOKUP(B186,'Razzball Projections'!$B$2:$W$322,5,FALSE)</f>
        <v>0</v>
      </c>
      <c t="str" s="4" r="J186">
        <f>VLOOKUP(B186,'Razzball Projections'!$B$2:$W$322,6,FALSE)</f>
        <v>0</v>
      </c>
      <c t="str" s="4" r="K186">
        <f>VLOOKUP(B186,'Razzball Projections'!$B$2:$W$322,7,FALSE)</f>
        <v>0</v>
      </c>
      <c t="str" s="4" r="L186">
        <f>VLOOKUP(B186,'Razzball Projections'!$B$2:$W$322,8,FALSE)</f>
        <v>0</v>
      </c>
      <c t="str" s="4" r="M186">
        <f>VLOOKUP(B186,'Razzball Projections'!$B$2:$W$322,9,FALSE)</f>
        <v>0</v>
      </c>
      <c t="str" s="4" r="N186">
        <f>VLOOKUP(B186,'Razzball Projections'!$B$2:$W$322,10,FALSE)</f>
        <v>0</v>
      </c>
      <c t="str" s="4" r="O186">
        <f>VLOOKUP(B186,'Razzball Projections'!$B$2:$W$322,11,FALSE)</f>
        <v>0</v>
      </c>
      <c t="str" s="4" r="P186">
        <f>VLOOKUP(B186,'Razzball Projections'!$B$2:$W$322,12,FALSE)</f>
        <v>0</v>
      </c>
      <c t="str" s="4" r="Q186">
        <f>VLOOKUP(B186,'Razzball Projections'!$B$2:$W$322,13,FALSE)</f>
        <v>0</v>
      </c>
      <c t="str" s="4" r="R186">
        <f>VLOOKUP(B186,'Razzball Projections'!$B$2:$W$322,14,FALSE)</f>
        <v>36</v>
      </c>
      <c t="str" s="4" r="S186">
        <f>VLOOKUP(B186,'Razzball Projections'!$B$2:$W$322,15,FALSE)</f>
        <v>485</v>
      </c>
      <c t="str" s="4" r="T186">
        <f>VLOOKUP(B186,'Razzball Projections'!$B$2:$W$322,16,FALSE)</f>
        <v>3</v>
      </c>
      <c t="str" s="33" r="U186">
        <f>VLOOKUP(B186,'Razzball Projections'!$B$2:$W$322,17,FALSE)</f>
        <v>66.5</v>
      </c>
      <c t="str" s="33" r="V186">
        <f>VLOOKUP(B186,'Razzball Projections'!$B$2:$W$322,18,FALSE)</f>
        <v>84.5</v>
      </c>
      <c t="str" s="33" r="W186">
        <f>VLOOKUP(B186,'Razzball Projections'!$B$2:$W$322,19,FALSE)</f>
        <v>102.5</v>
      </c>
      <c t="str" s="45" r="X186">
        <f>VLOOKUP(B186,'Razzball Projections'!$B$2:$W$322,20,FALSE)</f>
        <v>$3</v>
      </c>
      <c t="str" s="45" r="Y186">
        <f>VLOOKUP(B186,'Razzball Projections'!$B$2:$W$322,21,FALSE)</f>
        <v>$2</v>
      </c>
      <c t="str" s="45" r="Z186">
        <f>VLOOKUP(B186,'Razzball Projections'!$B$2:$W$322,22,FALSE)</f>
        <v>$1</v>
      </c>
      <c s="2" r="AB186"/>
    </row>
    <row customHeight="1" r="187" ht="15.0">
      <c t="str" s="44" r="A187">
        <f>VLOOKUP(B187&amp;"*",'Razzball Rankings'!$B$5:$H$204,7,FALSE)</f>
        <v>188</v>
      </c>
      <c t="str" s="29" r="B187">
        <f>'Razzball Projections'!B257</f>
        <v>Mark Ingram</v>
      </c>
      <c t="str" s="4" r="C187">
        <f>VLOOKUP(B187,'Razzball Projections'!$B$2:$W$322,2,FALSE)</f>
        <v>RB</v>
      </c>
      <c t="str" s="4" r="D187">
        <f>VLOOKUP(B187,'Razzball Projections'!$B$2:$W$322,3,FALSE)</f>
        <v>NO</v>
      </c>
      <c s="4" r="E187"/>
      <c t="str" s="33" r="F187">
        <f>VLOOKUP(B187,'Fantasy Pros ECR'!$B$6:$H$312,7,FALSE)</f>
        <v>122.4</v>
      </c>
      <c t="str" s="33" r="G187">
        <f>VLOOKUP(B187,'Fantasy Pros ADP'!$B$6:$M$253,12,FALSE)</f>
        <v>135.4</v>
      </c>
      <c t="str" s="4" r="H187">
        <f>VLOOKUP(B187,'Razzball Projections'!$B$2:$W$322,4,FALSE)</f>
        <v>0</v>
      </c>
      <c t="str" s="4" r="I187">
        <f>VLOOKUP(B187,'Razzball Projections'!$B$2:$W$322,5,FALSE)</f>
        <v>0</v>
      </c>
      <c t="str" s="4" r="J187">
        <f>VLOOKUP(B187,'Razzball Projections'!$B$2:$W$322,6,FALSE)</f>
        <v>0</v>
      </c>
      <c t="str" s="4" r="K187">
        <f>VLOOKUP(B187,'Razzball Projections'!$B$2:$W$322,7,FALSE)</f>
        <v>0</v>
      </c>
      <c t="str" s="4" r="L187">
        <f>VLOOKUP(B187,'Razzball Projections'!$B$2:$W$322,8,FALSE)</f>
        <v>0</v>
      </c>
      <c t="str" s="4" r="M187">
        <f>VLOOKUP(B187,'Razzball Projections'!$B$2:$W$322,9,FALSE)</f>
        <v>0</v>
      </c>
      <c t="str" s="4" r="N187">
        <f>VLOOKUP(B187,'Razzball Projections'!$B$2:$W$322,10,FALSE)</f>
        <v>100</v>
      </c>
      <c t="str" s="4" r="O187">
        <f>VLOOKUP(B187,'Razzball Projections'!$B$2:$W$322,11,FALSE)</f>
        <v>356</v>
      </c>
      <c t="str" s="4" r="P187">
        <f>VLOOKUP(B187,'Razzball Projections'!$B$2:$W$322,12,FALSE)</f>
        <v>3</v>
      </c>
      <c t="str" s="4" r="Q187">
        <f>VLOOKUP(B187,'Razzball Projections'!$B$2:$W$322,13,FALSE)</f>
        <v>1</v>
      </c>
      <c t="str" s="4" r="R187">
        <f>VLOOKUP(B187,'Razzball Projections'!$B$2:$W$322,14,FALSE)</f>
        <v>11</v>
      </c>
      <c t="str" s="4" r="S187">
        <f>VLOOKUP(B187,'Razzball Projections'!$B$2:$W$322,15,FALSE)</f>
        <v>62</v>
      </c>
      <c t="str" s="4" r="T187">
        <f>VLOOKUP(B187,'Razzball Projections'!$B$2:$W$322,16,FALSE)</f>
        <v>0</v>
      </c>
      <c t="str" s="33" r="U187">
        <f>VLOOKUP(B187,'Razzball Projections'!$B$2:$W$322,17,FALSE)</f>
        <v>56.6</v>
      </c>
      <c t="str" s="33" r="V187">
        <f>VLOOKUP(B187,'Razzball Projections'!$B$2:$W$322,18,FALSE)</f>
        <v>62.1</v>
      </c>
      <c t="str" s="33" r="W187">
        <f>VLOOKUP(B187,'Razzball Projections'!$B$2:$W$322,19,FALSE)</f>
        <v>67.6</v>
      </c>
      <c t="str" s="45" r="X187">
        <f>VLOOKUP(B187,'Razzball Projections'!$B$2:$W$322,20,FALSE)</f>
        <v>$0</v>
      </c>
      <c t="str" s="45" r="Y187">
        <f>VLOOKUP(B187,'Razzball Projections'!$B$2:$W$322,21,FALSE)</f>
        <v>$0</v>
      </c>
      <c t="str" s="45" r="Z187">
        <f>VLOOKUP(B187,'Razzball Projections'!$B$2:$W$322,22,FALSE)</f>
        <v>$0</v>
      </c>
      <c s="2" r="AB187"/>
    </row>
    <row customHeight="1" r="188" ht="15.0">
      <c t="str" s="44" r="A188">
        <f>VLOOKUP(B188&amp;"*",'Razzball Rankings'!$B$5:$H$204,7,FALSE)</f>
        <v>189</v>
      </c>
      <c t="str" s="29" r="B188">
        <f>'Razzball Projections'!B190</f>
        <v>Brent Celek</v>
      </c>
      <c t="str" s="4" r="C188">
        <f>VLOOKUP(B188,'Razzball Projections'!$B$2:$W$322,2,FALSE)</f>
        <v>TE</v>
      </c>
      <c t="str" s="4" r="D188">
        <f>VLOOKUP(B188,'Razzball Projections'!$B$2:$W$322,3,FALSE)</f>
        <v>PHI</v>
      </c>
      <c s="4" r="E188"/>
      <c t="str" s="33" r="F188">
        <f>VLOOKUP(B188,'Fantasy Pros ECR'!$B$6:$H$312,7,FALSE)</f>
        <v>#N/A</v>
      </c>
      <c t="str" s="33" r="G188">
        <f>VLOOKUP(B188,'Fantasy Pros ADP'!$B$6:$M$253,12,FALSE)</f>
        <v>172.5</v>
      </c>
      <c t="str" s="4" r="H188">
        <f>VLOOKUP(B188,'Razzball Projections'!$B$2:$W$322,4,FALSE)</f>
        <v>0</v>
      </c>
      <c t="str" s="4" r="I188">
        <f>VLOOKUP(B188,'Razzball Projections'!$B$2:$W$322,5,FALSE)</f>
        <v>0</v>
      </c>
      <c t="str" s="4" r="J188">
        <f>VLOOKUP(B188,'Razzball Projections'!$B$2:$W$322,6,FALSE)</f>
        <v>0</v>
      </c>
      <c t="str" s="4" r="K188">
        <f>VLOOKUP(B188,'Razzball Projections'!$B$2:$W$322,7,FALSE)</f>
        <v>0</v>
      </c>
      <c t="str" s="4" r="L188">
        <f>VLOOKUP(B188,'Razzball Projections'!$B$2:$W$322,8,FALSE)</f>
        <v>0</v>
      </c>
      <c t="str" s="4" r="M188">
        <f>VLOOKUP(B188,'Razzball Projections'!$B$2:$W$322,9,FALSE)</f>
        <v>0</v>
      </c>
      <c t="str" s="4" r="N188">
        <f>VLOOKUP(B188,'Razzball Projections'!$B$2:$W$322,10,FALSE)</f>
        <v>0</v>
      </c>
      <c t="str" s="4" r="O188">
        <f>VLOOKUP(B188,'Razzball Projections'!$B$2:$W$322,11,FALSE)</f>
        <v>0</v>
      </c>
      <c t="str" s="4" r="P188">
        <f>VLOOKUP(B188,'Razzball Projections'!$B$2:$W$322,12,FALSE)</f>
        <v>0</v>
      </c>
      <c t="str" s="4" r="Q188">
        <f>VLOOKUP(B188,'Razzball Projections'!$B$2:$W$322,13,FALSE)</f>
        <v>1</v>
      </c>
      <c t="str" s="4" r="R188">
        <f>VLOOKUP(B188,'Razzball Projections'!$B$2:$W$322,14,FALSE)</f>
        <v>39</v>
      </c>
      <c t="str" s="4" r="S188">
        <f>VLOOKUP(B188,'Razzball Projections'!$B$2:$W$322,15,FALSE)</f>
        <v>448</v>
      </c>
      <c t="str" s="4" r="T188">
        <f>VLOOKUP(B188,'Razzball Projections'!$B$2:$W$322,16,FALSE)</f>
        <v>4</v>
      </c>
      <c t="str" s="33" r="U188">
        <f>VLOOKUP(B188,'Razzball Projections'!$B$2:$W$322,17,FALSE)</f>
        <v>64.8</v>
      </c>
      <c t="str" s="33" r="V188">
        <f>VLOOKUP(B188,'Razzball Projections'!$B$2:$W$322,18,FALSE)</f>
        <v>84.3</v>
      </c>
      <c t="str" s="33" r="W188">
        <f>VLOOKUP(B188,'Razzball Projections'!$B$2:$W$322,19,FALSE)</f>
        <v>103.8</v>
      </c>
      <c t="str" s="45" r="X188">
        <f>VLOOKUP(B188,'Razzball Projections'!$B$2:$W$322,20,FALSE)</f>
        <v>$0</v>
      </c>
      <c t="str" s="45" r="Y188">
        <f>VLOOKUP(B188,'Razzball Projections'!$B$2:$W$322,21,FALSE)</f>
        <v>$0</v>
      </c>
      <c t="str" s="45" r="Z188">
        <f>VLOOKUP(B188,'Razzball Projections'!$B$2:$W$322,22,FALSE)</f>
        <v>$0</v>
      </c>
      <c s="2" r="AB188"/>
    </row>
    <row customHeight="1" r="189" ht="15.0">
      <c t="str" s="44" r="A189">
        <f>VLOOKUP(B189&amp;"*",'Razzball Rankings'!$B$5:$H$204,7,FALSE)</f>
        <v>190</v>
      </c>
      <c t="str" s="29" r="B189">
        <f>'Razzball Projections'!B204</f>
        <v>Brandon Bostick</v>
      </c>
      <c t="str" s="4" r="C189">
        <f>VLOOKUP(B189,'Razzball Projections'!$B$2:$W$322,2,FALSE)</f>
        <v>TE</v>
      </c>
      <c t="str" s="4" r="D189">
        <f>VLOOKUP(B189,'Razzball Projections'!$B$2:$W$322,3,FALSE)</f>
        <v>GB</v>
      </c>
      <c s="4" r="E189"/>
      <c t="str" s="33" r="F189">
        <f>VLOOKUP(B189,'Fantasy Pros ECR'!$B$6:$H$312,7,FALSE)</f>
        <v>202.8</v>
      </c>
      <c t="str" s="33" r="G189">
        <f>VLOOKUP(B189,'Fantasy Pros ADP'!$B$6:$M$253,12,FALSE)</f>
        <v>#N/A</v>
      </c>
      <c t="str" s="4" r="H189">
        <f>VLOOKUP(B189,'Razzball Projections'!$B$2:$W$322,4,FALSE)</f>
        <v>0</v>
      </c>
      <c t="str" s="4" r="I189">
        <f>VLOOKUP(B189,'Razzball Projections'!$B$2:$W$322,5,FALSE)</f>
        <v>0</v>
      </c>
      <c t="str" s="4" r="J189">
        <f>VLOOKUP(B189,'Razzball Projections'!$B$2:$W$322,6,FALSE)</f>
        <v>0</v>
      </c>
      <c t="str" s="4" r="K189">
        <f>VLOOKUP(B189,'Razzball Projections'!$B$2:$W$322,7,FALSE)</f>
        <v>0</v>
      </c>
      <c t="str" s="4" r="L189">
        <f>VLOOKUP(B189,'Razzball Projections'!$B$2:$W$322,8,FALSE)</f>
        <v>0</v>
      </c>
      <c t="str" s="4" r="M189">
        <f>VLOOKUP(B189,'Razzball Projections'!$B$2:$W$322,9,FALSE)</f>
        <v>0</v>
      </c>
      <c t="str" s="4" r="N189">
        <f>VLOOKUP(B189,'Razzball Projections'!$B$2:$W$322,10,FALSE)</f>
        <v>0</v>
      </c>
      <c t="str" s="4" r="O189">
        <f>VLOOKUP(B189,'Razzball Projections'!$B$2:$W$322,11,FALSE)</f>
        <v>0</v>
      </c>
      <c t="str" s="4" r="P189">
        <f>VLOOKUP(B189,'Razzball Projections'!$B$2:$W$322,12,FALSE)</f>
        <v>0</v>
      </c>
      <c t="str" s="4" r="Q189">
        <f>VLOOKUP(B189,'Razzball Projections'!$B$2:$W$322,13,FALSE)</f>
        <v>1</v>
      </c>
      <c t="str" s="4" r="R189">
        <f>VLOOKUP(B189,'Razzball Projections'!$B$2:$W$322,14,FALSE)</f>
        <v>36</v>
      </c>
      <c t="str" s="4" r="S189">
        <f>VLOOKUP(B189,'Razzball Projections'!$B$2:$W$322,15,FALSE)</f>
        <v>436</v>
      </c>
      <c t="str" s="4" r="T189">
        <f>VLOOKUP(B189,'Razzball Projections'!$B$2:$W$322,16,FALSE)</f>
        <v>3</v>
      </c>
      <c t="str" s="33" r="U189">
        <f>VLOOKUP(B189,'Razzball Projections'!$B$2:$W$322,17,FALSE)</f>
        <v>60.6</v>
      </c>
      <c t="str" s="33" r="V189">
        <f>VLOOKUP(B189,'Razzball Projections'!$B$2:$W$322,18,FALSE)</f>
        <v>78.6</v>
      </c>
      <c t="str" s="33" r="W189">
        <f>VLOOKUP(B189,'Razzball Projections'!$B$2:$W$322,19,FALSE)</f>
        <v>96.6</v>
      </c>
      <c t="str" s="45" r="X189">
        <f>VLOOKUP(B189,'Razzball Projections'!$B$2:$W$322,20,FALSE)</f>
        <v>$0</v>
      </c>
      <c t="str" s="45" r="Y189">
        <f>VLOOKUP(B189,'Razzball Projections'!$B$2:$W$322,21,FALSE)</f>
        <v>$0</v>
      </c>
      <c t="str" s="45" r="Z189">
        <f>VLOOKUP(B189,'Razzball Projections'!$B$2:$W$322,22,FALSE)</f>
        <v>$0</v>
      </c>
      <c s="2" r="AB189"/>
    </row>
    <row customHeight="1" r="190" ht="15.0">
      <c t="str" s="44" r="A190">
        <f>VLOOKUP(B190&amp;"*",'Razzball Rankings'!$B$5:$H$204,7,FALSE)</f>
        <v>191</v>
      </c>
      <c t="str" s="29" r="B190">
        <f>'Razzball Projections'!B207</f>
        <v>Zach Miller</v>
      </c>
      <c t="str" s="4" r="C190">
        <f>VLOOKUP(B190,'Razzball Projections'!$B$2:$W$322,2,FALSE)</f>
        <v>TE</v>
      </c>
      <c t="str" s="4" r="D190">
        <f>VLOOKUP(B190,'Razzball Projections'!$B$2:$W$322,3,FALSE)</f>
        <v>SEA</v>
      </c>
      <c s="4" r="E190"/>
      <c t="str" s="33" r="F190">
        <f>VLOOKUP(B190,'Fantasy Pros ECR'!$B$6:$H$312,7,FALSE)</f>
        <v>219.0</v>
      </c>
      <c t="str" s="33" r="G190">
        <f>VLOOKUP(B190,'Fantasy Pros ADP'!$B$6:$M$253,12,FALSE)</f>
        <v>163.5</v>
      </c>
      <c t="str" s="4" r="H190">
        <f>VLOOKUP(B190,'Razzball Projections'!$B$2:$W$322,4,FALSE)</f>
        <v>0</v>
      </c>
      <c t="str" s="4" r="I190">
        <f>VLOOKUP(B190,'Razzball Projections'!$B$2:$W$322,5,FALSE)</f>
        <v>0</v>
      </c>
      <c t="str" s="4" r="J190">
        <f>VLOOKUP(B190,'Razzball Projections'!$B$2:$W$322,6,FALSE)</f>
        <v>0</v>
      </c>
      <c t="str" s="4" r="K190">
        <f>VLOOKUP(B190,'Razzball Projections'!$B$2:$W$322,7,FALSE)</f>
        <v>0</v>
      </c>
      <c t="str" s="4" r="L190">
        <f>VLOOKUP(B190,'Razzball Projections'!$B$2:$W$322,8,FALSE)</f>
        <v>0</v>
      </c>
      <c t="str" s="4" r="M190">
        <f>VLOOKUP(B190,'Razzball Projections'!$B$2:$W$322,9,FALSE)</f>
        <v>0</v>
      </c>
      <c t="str" s="4" r="N190">
        <f>VLOOKUP(B190,'Razzball Projections'!$B$2:$W$322,10,FALSE)</f>
        <v>0</v>
      </c>
      <c t="str" s="4" r="O190">
        <f>VLOOKUP(B190,'Razzball Projections'!$B$2:$W$322,11,FALSE)</f>
        <v>0</v>
      </c>
      <c t="str" s="4" r="P190">
        <f>VLOOKUP(B190,'Razzball Projections'!$B$2:$W$322,12,FALSE)</f>
        <v>0</v>
      </c>
      <c t="str" s="4" r="Q190">
        <f>VLOOKUP(B190,'Razzball Projections'!$B$2:$W$322,13,FALSE)</f>
        <v>0</v>
      </c>
      <c t="str" s="4" r="R190">
        <f>VLOOKUP(B190,'Razzball Projections'!$B$2:$W$322,14,FALSE)</f>
        <v>36</v>
      </c>
      <c t="str" s="4" r="S190">
        <f>VLOOKUP(B190,'Razzball Projections'!$B$2:$W$322,15,FALSE)</f>
        <v>389</v>
      </c>
      <c t="str" s="4" r="T190">
        <f>VLOOKUP(B190,'Razzball Projections'!$B$2:$W$322,16,FALSE)</f>
        <v>3</v>
      </c>
      <c t="str" s="33" r="U190">
        <f>VLOOKUP(B190,'Razzball Projections'!$B$2:$W$322,17,FALSE)</f>
        <v>59.3</v>
      </c>
      <c t="str" s="33" r="V190">
        <f>VLOOKUP(B190,'Razzball Projections'!$B$2:$W$322,18,FALSE)</f>
        <v>77.3</v>
      </c>
      <c t="str" s="33" r="W190">
        <f>VLOOKUP(B190,'Razzball Projections'!$B$2:$W$322,19,FALSE)</f>
        <v>95.3</v>
      </c>
      <c t="str" s="45" r="X190">
        <f>VLOOKUP(B190,'Razzball Projections'!$B$2:$W$322,20,FALSE)</f>
        <v>$0</v>
      </c>
      <c t="str" s="45" r="Y190">
        <f>VLOOKUP(B190,'Razzball Projections'!$B$2:$W$322,21,FALSE)</f>
        <v>$0</v>
      </c>
      <c t="str" s="45" r="Z190">
        <f>VLOOKUP(B190,'Razzball Projections'!$B$2:$W$322,22,FALSE)</f>
        <v>$0</v>
      </c>
      <c s="2" r="AB190"/>
    </row>
    <row customHeight="1" r="191" ht="15.0">
      <c t="str" s="44" r="A191">
        <f>VLOOKUP(B191&amp;"*",'Razzball Rankings'!$B$5:$H$204,7,FALSE)</f>
        <v>192</v>
      </c>
      <c t="str" s="29" r="B191">
        <f>'Razzball Projections'!B258</f>
        <v>Latavius Murray</v>
      </c>
      <c t="str" s="4" r="C191">
        <f>VLOOKUP(B191,'Razzball Projections'!$B$2:$W$322,2,FALSE)</f>
        <v>RB</v>
      </c>
      <c t="str" s="4" r="D191">
        <f>VLOOKUP(B191,'Razzball Projections'!$B$2:$W$322,3,FALSE)</f>
        <v>OAK</v>
      </c>
      <c s="4" r="E191"/>
      <c t="str" s="33" r="F191">
        <f>VLOOKUP(B191,'Fantasy Pros ECR'!$B$6:$H$312,7,FALSE)</f>
        <v>184.9</v>
      </c>
      <c t="str" s="33" r="G191">
        <f>VLOOKUP(B191,'Fantasy Pros ADP'!$B$6:$M$253,12,FALSE)</f>
        <v>#N/A</v>
      </c>
      <c t="str" s="4" r="H191">
        <f>VLOOKUP(B191,'Razzball Projections'!$B$2:$W$322,4,FALSE)</f>
        <v>0</v>
      </c>
      <c t="str" s="4" r="I191">
        <f>VLOOKUP(B191,'Razzball Projections'!$B$2:$W$322,5,FALSE)</f>
        <v>0</v>
      </c>
      <c t="str" s="4" r="J191">
        <f>VLOOKUP(B191,'Razzball Projections'!$B$2:$W$322,6,FALSE)</f>
        <v>0</v>
      </c>
      <c t="str" s="4" r="K191">
        <f>VLOOKUP(B191,'Razzball Projections'!$B$2:$W$322,7,FALSE)</f>
        <v>0</v>
      </c>
      <c t="str" s="4" r="L191">
        <f>VLOOKUP(B191,'Razzball Projections'!$B$2:$W$322,8,FALSE)</f>
        <v>0</v>
      </c>
      <c t="str" s="4" r="M191">
        <f>VLOOKUP(B191,'Razzball Projections'!$B$2:$W$322,9,FALSE)</f>
        <v>0</v>
      </c>
      <c t="str" s="4" r="N191">
        <f>VLOOKUP(B191,'Razzball Projections'!$B$2:$W$322,10,FALSE)</f>
        <v>69</v>
      </c>
      <c t="str" s="4" r="O191">
        <f>VLOOKUP(B191,'Razzball Projections'!$B$2:$W$322,11,FALSE)</f>
        <v>308</v>
      </c>
      <c t="str" s="4" r="P191">
        <f>VLOOKUP(B191,'Razzball Projections'!$B$2:$W$322,12,FALSE)</f>
        <v>3</v>
      </c>
      <c t="str" s="4" r="Q191">
        <f>VLOOKUP(B191,'Razzball Projections'!$B$2:$W$322,13,FALSE)</f>
        <v>0</v>
      </c>
      <c t="str" s="4" r="R191">
        <f>VLOOKUP(B191,'Razzball Projections'!$B$2:$W$322,14,FALSE)</f>
        <v>12</v>
      </c>
      <c t="str" s="4" r="S191">
        <f>VLOOKUP(B191,'Razzball Projections'!$B$2:$W$322,15,FALSE)</f>
        <v>80</v>
      </c>
      <c t="str" s="4" r="T191">
        <f>VLOOKUP(B191,'Razzball Projections'!$B$2:$W$322,16,FALSE)</f>
        <v>0</v>
      </c>
      <c t="str" s="33" r="U191">
        <f>VLOOKUP(B191,'Razzball Projections'!$B$2:$W$322,17,FALSE)</f>
        <v>55.6</v>
      </c>
      <c t="str" s="33" r="V191">
        <f>VLOOKUP(B191,'Razzball Projections'!$B$2:$W$322,18,FALSE)</f>
        <v>61.6</v>
      </c>
      <c t="str" s="33" r="W191">
        <f>VLOOKUP(B191,'Razzball Projections'!$B$2:$W$322,19,FALSE)</f>
        <v>67.6</v>
      </c>
      <c t="str" s="45" r="X191">
        <f>VLOOKUP(B191,'Razzball Projections'!$B$2:$W$322,20,FALSE)</f>
        <v>$0</v>
      </c>
      <c t="str" s="45" r="Y191">
        <f>VLOOKUP(B191,'Razzball Projections'!$B$2:$W$322,21,FALSE)</f>
        <v>$0</v>
      </c>
      <c t="str" s="45" r="Z191">
        <f>VLOOKUP(B191,'Razzball Projections'!$B$2:$W$322,22,FALSE)</f>
        <v>$0</v>
      </c>
      <c s="2" r="AB191"/>
    </row>
    <row customHeight="1" r="192" ht="15.0">
      <c t="str" s="44" r="A192">
        <f>VLOOKUP(B192&amp;"*",'Razzball Rankings'!$B$5:$H$204,7,FALSE)</f>
        <v>193</v>
      </c>
      <c t="str" s="29" r="B192">
        <f>'Razzball Projections'!B253</f>
        <v>James White</v>
      </c>
      <c t="str" s="4" r="C192">
        <f>VLOOKUP(B192,'Razzball Projections'!$B$2:$W$322,2,FALSE)</f>
        <v>RB</v>
      </c>
      <c t="str" s="4" r="D192">
        <f>VLOOKUP(B192,'Razzball Projections'!$B$2:$W$322,3,FALSE)</f>
        <v>NE</v>
      </c>
      <c s="4" r="E192"/>
      <c t="str" s="33" r="F192">
        <f>VLOOKUP(B192,'Fantasy Pros ECR'!$B$6:$H$312,7,FALSE)</f>
        <v>156.7</v>
      </c>
      <c t="str" s="33" r="G192">
        <f>VLOOKUP(B192,'Fantasy Pros ADP'!$B$6:$M$253,12,FALSE)</f>
        <v>165.5</v>
      </c>
      <c t="str" s="4" r="H192">
        <f>VLOOKUP(B192,'Razzball Projections'!$B$2:$W$322,4,FALSE)</f>
        <v>0</v>
      </c>
      <c t="str" s="4" r="I192">
        <f>VLOOKUP(B192,'Razzball Projections'!$B$2:$W$322,5,FALSE)</f>
        <v>0</v>
      </c>
      <c t="str" s="4" r="J192">
        <f>VLOOKUP(B192,'Razzball Projections'!$B$2:$W$322,6,FALSE)</f>
        <v>0</v>
      </c>
      <c t="str" s="4" r="K192">
        <f>VLOOKUP(B192,'Razzball Projections'!$B$2:$W$322,7,FALSE)</f>
        <v>0</v>
      </c>
      <c t="str" s="4" r="L192">
        <f>VLOOKUP(B192,'Razzball Projections'!$B$2:$W$322,8,FALSE)</f>
        <v>0</v>
      </c>
      <c t="str" s="4" r="M192">
        <f>VLOOKUP(B192,'Razzball Projections'!$B$2:$W$322,9,FALSE)</f>
        <v>0</v>
      </c>
      <c t="str" s="4" r="N192">
        <f>VLOOKUP(B192,'Razzball Projections'!$B$2:$W$322,10,FALSE)</f>
        <v>64</v>
      </c>
      <c t="str" s="4" r="O192">
        <f>VLOOKUP(B192,'Razzball Projections'!$B$2:$W$322,11,FALSE)</f>
        <v>264</v>
      </c>
      <c t="str" s="4" r="P192">
        <f>VLOOKUP(B192,'Razzball Projections'!$B$2:$W$322,12,FALSE)</f>
        <v>2</v>
      </c>
      <c t="str" s="4" r="Q192">
        <f>VLOOKUP(B192,'Razzball Projections'!$B$2:$W$322,13,FALSE)</f>
        <v>0</v>
      </c>
      <c t="str" s="4" r="R192">
        <f>VLOOKUP(B192,'Razzball Projections'!$B$2:$W$322,14,FALSE)</f>
        <v>14</v>
      </c>
      <c t="str" s="4" r="S192">
        <f>VLOOKUP(B192,'Razzball Projections'!$B$2:$W$322,15,FALSE)</f>
        <v>100</v>
      </c>
      <c t="str" s="4" r="T192">
        <f>VLOOKUP(B192,'Razzball Projections'!$B$2:$W$322,16,FALSE)</f>
        <v>1</v>
      </c>
      <c t="str" s="33" r="U192">
        <f>VLOOKUP(B192,'Razzball Projections'!$B$2:$W$322,17,FALSE)</f>
        <v>54.4</v>
      </c>
      <c t="str" s="33" r="V192">
        <f>VLOOKUP(B192,'Razzball Projections'!$B$2:$W$322,18,FALSE)</f>
        <v>61.4</v>
      </c>
      <c t="str" s="33" r="W192">
        <f>VLOOKUP(B192,'Razzball Projections'!$B$2:$W$322,19,FALSE)</f>
        <v>68.4</v>
      </c>
      <c t="str" s="45" r="X192">
        <f>VLOOKUP(B192,'Razzball Projections'!$B$2:$W$322,20,FALSE)</f>
        <v>$0</v>
      </c>
      <c t="str" s="45" r="Y192">
        <f>VLOOKUP(B192,'Razzball Projections'!$B$2:$W$322,21,FALSE)</f>
        <v>$0</v>
      </c>
      <c t="str" s="45" r="Z192">
        <f>VLOOKUP(B192,'Razzball Projections'!$B$2:$W$322,22,FALSE)</f>
        <v>$0</v>
      </c>
      <c s="2" r="AB192"/>
    </row>
    <row customHeight="1" r="193" ht="15.0">
      <c t="str" s="44" r="A193">
        <f>VLOOKUP(B193&amp;"*",'Razzball Rankings'!$B$5:$H$204,7,FALSE)</f>
        <v>194</v>
      </c>
      <c t="str" s="29" r="B193">
        <f>'Razzball Projections'!B208</f>
        <v>Mychal Rivera</v>
      </c>
      <c t="str" s="4" r="C193">
        <f>VLOOKUP(B193,'Razzball Projections'!$B$2:$W$322,2,FALSE)</f>
        <v>TE</v>
      </c>
      <c t="str" s="4" r="D193">
        <f>VLOOKUP(B193,'Razzball Projections'!$B$2:$W$322,3,FALSE)</f>
        <v>OAK</v>
      </c>
      <c s="4" r="E193"/>
      <c t="str" s="33" r="F193">
        <f>VLOOKUP(B193,'Fantasy Pros ECR'!$B$6:$H$312,7,FALSE)</f>
        <v>#N/A</v>
      </c>
      <c t="str" s="33" r="G193">
        <f>VLOOKUP(B193,'Fantasy Pros ADP'!$B$6:$M$253,12,FALSE)</f>
        <v>#N/A</v>
      </c>
      <c t="str" s="4" r="H193">
        <f>VLOOKUP(B193,'Razzball Projections'!$B$2:$W$322,4,FALSE)</f>
        <v>0</v>
      </c>
      <c t="str" s="4" r="I193">
        <f>VLOOKUP(B193,'Razzball Projections'!$B$2:$W$322,5,FALSE)</f>
        <v>0</v>
      </c>
      <c t="str" s="4" r="J193">
        <f>VLOOKUP(B193,'Razzball Projections'!$B$2:$W$322,6,FALSE)</f>
        <v>0</v>
      </c>
      <c t="str" s="4" r="K193">
        <f>VLOOKUP(B193,'Razzball Projections'!$B$2:$W$322,7,FALSE)</f>
        <v>0</v>
      </c>
      <c t="str" s="4" r="L193">
        <f>VLOOKUP(B193,'Razzball Projections'!$B$2:$W$322,8,FALSE)</f>
        <v>0</v>
      </c>
      <c t="str" s="4" r="M193">
        <f>VLOOKUP(B193,'Razzball Projections'!$B$2:$W$322,9,FALSE)</f>
        <v>0</v>
      </c>
      <c t="str" s="4" r="N193">
        <f>VLOOKUP(B193,'Razzball Projections'!$B$2:$W$322,10,FALSE)</f>
        <v>0</v>
      </c>
      <c t="str" s="4" r="O193">
        <f>VLOOKUP(B193,'Razzball Projections'!$B$2:$W$322,11,FALSE)</f>
        <v>0</v>
      </c>
      <c t="str" s="4" r="P193">
        <f>VLOOKUP(B193,'Razzball Projections'!$B$2:$W$322,12,FALSE)</f>
        <v>0</v>
      </c>
      <c t="str" s="4" r="Q193">
        <f>VLOOKUP(B193,'Razzball Projections'!$B$2:$W$322,13,FALSE)</f>
        <v>0</v>
      </c>
      <c t="str" s="4" r="R193">
        <f>VLOOKUP(B193,'Razzball Projections'!$B$2:$W$322,14,FALSE)</f>
        <v>36</v>
      </c>
      <c t="str" s="4" r="S193">
        <f>VLOOKUP(B193,'Razzball Projections'!$B$2:$W$322,15,FALSE)</f>
        <v>411</v>
      </c>
      <c t="str" s="4" r="T193">
        <f>VLOOKUP(B193,'Razzball Projections'!$B$2:$W$322,16,FALSE)</f>
        <v>3</v>
      </c>
      <c t="str" s="33" r="U193">
        <f>VLOOKUP(B193,'Razzball Projections'!$B$2:$W$322,17,FALSE)</f>
        <v>57.9</v>
      </c>
      <c t="str" s="33" r="V193">
        <f>VLOOKUP(B193,'Razzball Projections'!$B$2:$W$322,18,FALSE)</f>
        <v>75.9</v>
      </c>
      <c t="str" s="33" r="W193">
        <f>VLOOKUP(B193,'Razzball Projections'!$B$2:$W$322,19,FALSE)</f>
        <v>93.9</v>
      </c>
      <c t="str" s="45" r="X193">
        <f>VLOOKUP(B193,'Razzball Projections'!$B$2:$W$322,20,FALSE)</f>
        <v>$0</v>
      </c>
      <c t="str" s="45" r="Y193">
        <f>VLOOKUP(B193,'Razzball Projections'!$B$2:$W$322,21,FALSE)</f>
        <v>$0</v>
      </c>
      <c t="str" s="45" r="Z193">
        <f>VLOOKUP(B193,'Razzball Projections'!$B$2:$W$322,22,FALSE)</f>
        <v>$0</v>
      </c>
      <c s="2" r="AB193"/>
    </row>
    <row customHeight="1" r="194" ht="15.0">
      <c t="str" s="44" r="A194">
        <f>VLOOKUP(B194&amp;"*",'Razzball Rankings'!$B$5:$H$204,7,FALSE)</f>
        <v>195</v>
      </c>
      <c t="str" s="29" r="B194">
        <f>'Razzball Projections'!B175</f>
        <v>Marqise Lee</v>
      </c>
      <c t="str" s="4" r="C194">
        <f>VLOOKUP(B194,'Razzball Projections'!$B$2:$W$322,2,FALSE)</f>
        <v>WR</v>
      </c>
      <c t="str" s="4" r="D194">
        <f>VLOOKUP(B194,'Razzball Projections'!$B$2:$W$322,3,FALSE)</f>
        <v>JAC</v>
      </c>
      <c s="4" r="E194"/>
      <c t="str" s="33" r="F194">
        <f>VLOOKUP(B194,'Fantasy Pros ECR'!$B$6:$H$312,7,FALSE)</f>
        <v>156.5</v>
      </c>
      <c t="str" s="33" r="G194">
        <f>VLOOKUP(B194,'Fantasy Pros ADP'!$B$6:$M$253,12,FALSE)</f>
        <v>179.7</v>
      </c>
      <c t="str" s="4" r="H194">
        <f>VLOOKUP(B194,'Razzball Projections'!$B$2:$W$322,4,FALSE)</f>
        <v>0</v>
      </c>
      <c t="str" s="4" r="I194">
        <f>VLOOKUP(B194,'Razzball Projections'!$B$2:$W$322,5,FALSE)</f>
        <v>0</v>
      </c>
      <c t="str" s="4" r="J194">
        <f>VLOOKUP(B194,'Razzball Projections'!$B$2:$W$322,6,FALSE)</f>
        <v>0</v>
      </c>
      <c t="str" s="4" r="K194">
        <f>VLOOKUP(B194,'Razzball Projections'!$B$2:$W$322,7,FALSE)</f>
        <v>0</v>
      </c>
      <c t="str" s="4" r="L194">
        <f>VLOOKUP(B194,'Razzball Projections'!$B$2:$W$322,8,FALSE)</f>
        <v>0</v>
      </c>
      <c t="str" s="4" r="M194">
        <f>VLOOKUP(B194,'Razzball Projections'!$B$2:$W$322,9,FALSE)</f>
        <v>0</v>
      </c>
      <c t="str" s="4" r="N194">
        <f>VLOOKUP(B194,'Razzball Projections'!$B$2:$W$322,10,FALSE)</f>
        <v>1</v>
      </c>
      <c t="str" s="4" r="O194">
        <f>VLOOKUP(B194,'Razzball Projections'!$B$2:$W$322,11,FALSE)</f>
        <v>9</v>
      </c>
      <c t="str" s="4" r="P194">
        <f>VLOOKUP(B194,'Razzball Projections'!$B$2:$W$322,12,FALSE)</f>
        <v>0</v>
      </c>
      <c t="str" s="4" r="Q194">
        <f>VLOOKUP(B194,'Razzball Projections'!$B$2:$W$322,13,FALSE)</f>
        <v>1</v>
      </c>
      <c t="str" s="4" r="R194">
        <f>VLOOKUP(B194,'Razzball Projections'!$B$2:$W$322,14,FALSE)</f>
        <v>41</v>
      </c>
      <c t="str" s="4" r="S194">
        <f>VLOOKUP(B194,'Razzball Projections'!$B$2:$W$322,15,FALSE)</f>
        <v>582</v>
      </c>
      <c t="str" s="4" r="T194">
        <f>VLOOKUP(B194,'Razzball Projections'!$B$2:$W$322,16,FALSE)</f>
        <v>3</v>
      </c>
      <c t="str" s="33" r="U194">
        <f>VLOOKUP(B194,'Razzball Projections'!$B$2:$W$322,17,FALSE)</f>
        <v>75.1</v>
      </c>
      <c t="str" s="33" r="V194">
        <f>VLOOKUP(B194,'Razzball Projections'!$B$2:$W$322,18,FALSE)</f>
        <v>95.6</v>
      </c>
      <c t="str" s="33" r="W194">
        <f>VLOOKUP(B194,'Razzball Projections'!$B$2:$W$322,19,FALSE)</f>
        <v>116.1</v>
      </c>
      <c t="str" s="45" r="X194">
        <f>VLOOKUP(B194,'Razzball Projections'!$B$2:$W$322,20,FALSE)</f>
        <v>$0</v>
      </c>
      <c t="str" s="45" r="Y194">
        <f>VLOOKUP(B194,'Razzball Projections'!$B$2:$W$322,21,FALSE)</f>
        <v>$0</v>
      </c>
      <c t="str" s="45" r="Z194">
        <f>VLOOKUP(B194,'Razzball Projections'!$B$2:$W$322,22,FALSE)</f>
        <v>$0</v>
      </c>
      <c s="2" r="AB194"/>
    </row>
    <row customHeight="1" r="195" ht="15.0">
      <c t="str" s="44" r="A195">
        <f>VLOOKUP(B195&amp;"*",'Razzball Rankings'!$B$5:$H$204,7,FALSE)</f>
        <v>196</v>
      </c>
      <c t="str" s="29" r="B195">
        <f>'Razzball Projections'!B214</f>
        <v>Jermaine Gresham</v>
      </c>
      <c t="str" s="4" r="C195">
        <f>VLOOKUP(B195,'Razzball Projections'!$B$2:$W$322,2,FALSE)</f>
        <v>TE</v>
      </c>
      <c t="str" s="4" r="D195">
        <f>VLOOKUP(B195,'Razzball Projections'!$B$2:$W$322,3,FALSE)</f>
        <v>CIN</v>
      </c>
      <c s="4" r="E195"/>
      <c t="str" s="33" r="F195">
        <f>VLOOKUP(B195,'Fantasy Pros ECR'!$B$6:$H$312,7,FALSE)</f>
        <v>210.0</v>
      </c>
      <c t="str" s="33" r="G195">
        <f>VLOOKUP(B195,'Fantasy Pros ADP'!$B$6:$M$253,12,FALSE)</f>
        <v>#N/A</v>
      </c>
      <c t="str" s="4" r="H195">
        <f>VLOOKUP(B195,'Razzball Projections'!$B$2:$W$322,4,FALSE)</f>
        <v>0</v>
      </c>
      <c t="str" s="4" r="I195">
        <f>VLOOKUP(B195,'Razzball Projections'!$B$2:$W$322,5,FALSE)</f>
        <v>0</v>
      </c>
      <c t="str" s="4" r="J195">
        <f>VLOOKUP(B195,'Razzball Projections'!$B$2:$W$322,6,FALSE)</f>
        <v>0</v>
      </c>
      <c t="str" s="4" r="K195">
        <f>VLOOKUP(B195,'Razzball Projections'!$B$2:$W$322,7,FALSE)</f>
        <v>0</v>
      </c>
      <c t="str" s="4" r="L195">
        <f>VLOOKUP(B195,'Razzball Projections'!$B$2:$W$322,8,FALSE)</f>
        <v>0</v>
      </c>
      <c t="str" s="4" r="M195">
        <f>VLOOKUP(B195,'Razzball Projections'!$B$2:$W$322,9,FALSE)</f>
        <v>0</v>
      </c>
      <c t="str" s="4" r="N195">
        <f>VLOOKUP(B195,'Razzball Projections'!$B$2:$W$322,10,FALSE)</f>
        <v>0</v>
      </c>
      <c t="str" s="4" r="O195">
        <f>VLOOKUP(B195,'Razzball Projections'!$B$2:$W$322,11,FALSE)</f>
        <v>0</v>
      </c>
      <c t="str" s="4" r="P195">
        <f>VLOOKUP(B195,'Razzball Projections'!$B$2:$W$322,12,FALSE)</f>
        <v>0</v>
      </c>
      <c t="str" s="4" r="Q195">
        <f>VLOOKUP(B195,'Razzball Projections'!$B$2:$W$322,13,FALSE)</f>
        <v>2</v>
      </c>
      <c t="str" s="4" r="R195">
        <f>VLOOKUP(B195,'Razzball Projections'!$B$2:$W$322,14,FALSE)</f>
        <v>36</v>
      </c>
      <c t="str" s="4" r="S195">
        <f>VLOOKUP(B195,'Razzball Projections'!$B$2:$W$322,15,FALSE)</f>
        <v>391</v>
      </c>
      <c t="str" s="4" r="T195">
        <f>VLOOKUP(B195,'Razzball Projections'!$B$2:$W$322,16,FALSE)</f>
        <v>3</v>
      </c>
      <c t="str" s="33" r="U195">
        <f>VLOOKUP(B195,'Razzball Projections'!$B$2:$W$322,17,FALSE)</f>
        <v>54.7</v>
      </c>
      <c t="str" s="33" r="V195">
        <f>VLOOKUP(B195,'Razzball Projections'!$B$2:$W$322,18,FALSE)</f>
        <v>72.7</v>
      </c>
      <c t="str" s="33" r="W195">
        <f>VLOOKUP(B195,'Razzball Projections'!$B$2:$W$322,19,FALSE)</f>
        <v>90.7</v>
      </c>
      <c t="str" s="45" r="X195">
        <f>VLOOKUP(B195,'Razzball Projections'!$B$2:$W$322,20,FALSE)</f>
        <v>$0</v>
      </c>
      <c t="str" s="45" r="Y195">
        <f>VLOOKUP(B195,'Razzball Projections'!$B$2:$W$322,21,FALSE)</f>
        <v>$0</v>
      </c>
      <c t="str" s="45" r="Z195">
        <f>VLOOKUP(B195,'Razzball Projections'!$B$2:$W$322,22,FALSE)</f>
        <v>$0</v>
      </c>
      <c s="2" r="AB195"/>
    </row>
    <row customHeight="1" r="196" ht="15.0">
      <c t="str" s="44" r="A196">
        <f>VLOOKUP(B196&amp;"*",'Razzball Rankings'!$B$5:$H$204,7,FALSE)</f>
        <v>197</v>
      </c>
      <c t="str" s="29" r="B196">
        <f>'Razzball Projections'!B174</f>
        <v>Donnie Avery</v>
      </c>
      <c t="str" s="4" r="C196">
        <f>VLOOKUP(B196,'Razzball Projections'!$B$2:$W$322,2,FALSE)</f>
        <v>WR</v>
      </c>
      <c t="str" s="4" r="D196">
        <f>VLOOKUP(B196,'Razzball Projections'!$B$2:$W$322,3,FALSE)</f>
        <v>KC</v>
      </c>
      <c s="4" r="E196"/>
      <c t="str" s="33" r="F196">
        <f>VLOOKUP(B196,'Fantasy Pros ECR'!$B$6:$H$312,7,FALSE)</f>
        <v>184.5</v>
      </c>
      <c t="str" s="33" r="G196">
        <f>VLOOKUP(B196,'Fantasy Pros ADP'!$B$6:$M$253,12,FALSE)</f>
        <v>#N/A</v>
      </c>
      <c t="str" s="4" r="H196">
        <f>VLOOKUP(B196,'Razzball Projections'!$B$2:$W$322,4,FALSE)</f>
        <v>0</v>
      </c>
      <c t="str" s="4" r="I196">
        <f>VLOOKUP(B196,'Razzball Projections'!$B$2:$W$322,5,FALSE)</f>
        <v>0</v>
      </c>
      <c t="str" s="4" r="J196">
        <f>VLOOKUP(B196,'Razzball Projections'!$B$2:$W$322,6,FALSE)</f>
        <v>0</v>
      </c>
      <c t="str" s="4" r="K196">
        <f>VLOOKUP(B196,'Razzball Projections'!$B$2:$W$322,7,FALSE)</f>
        <v>0</v>
      </c>
      <c t="str" s="4" r="L196">
        <f>VLOOKUP(B196,'Razzball Projections'!$B$2:$W$322,8,FALSE)</f>
        <v>0</v>
      </c>
      <c t="str" s="4" r="M196">
        <f>VLOOKUP(B196,'Razzball Projections'!$B$2:$W$322,9,FALSE)</f>
        <v>0</v>
      </c>
      <c t="str" s="4" r="N196">
        <f>VLOOKUP(B196,'Razzball Projections'!$B$2:$W$322,10,FALSE)</f>
        <v>0</v>
      </c>
      <c t="str" s="4" r="O196">
        <f>VLOOKUP(B196,'Razzball Projections'!$B$2:$W$322,11,FALSE)</f>
        <v>0</v>
      </c>
      <c t="str" s="4" r="P196">
        <f>VLOOKUP(B196,'Razzball Projections'!$B$2:$W$322,12,FALSE)</f>
        <v>0</v>
      </c>
      <c t="str" s="4" r="Q196">
        <f>VLOOKUP(B196,'Razzball Projections'!$B$2:$W$322,13,FALSE)</f>
        <v>0</v>
      </c>
      <c t="str" s="4" r="R196">
        <f>VLOOKUP(B196,'Razzball Projections'!$B$2:$W$322,14,FALSE)</f>
        <v>43</v>
      </c>
      <c t="str" s="4" r="S196">
        <f>VLOOKUP(B196,'Razzball Projections'!$B$2:$W$322,15,FALSE)</f>
        <v>586</v>
      </c>
      <c t="str" s="4" r="T196">
        <f>VLOOKUP(B196,'Razzball Projections'!$B$2:$W$322,16,FALSE)</f>
        <v>3</v>
      </c>
      <c t="str" s="33" r="U196">
        <f>VLOOKUP(B196,'Razzball Projections'!$B$2:$W$322,17,FALSE)</f>
        <v>74.2</v>
      </c>
      <c t="str" s="33" r="V196">
        <f>VLOOKUP(B196,'Razzball Projections'!$B$2:$W$322,18,FALSE)</f>
        <v>95.7</v>
      </c>
      <c t="str" s="33" r="W196">
        <f>VLOOKUP(B196,'Razzball Projections'!$B$2:$W$322,19,FALSE)</f>
        <v>117.2</v>
      </c>
      <c t="str" s="45" r="X196">
        <f>VLOOKUP(B196,'Razzball Projections'!$B$2:$W$322,20,FALSE)</f>
        <v>$0</v>
      </c>
      <c t="str" s="45" r="Y196">
        <f>VLOOKUP(B196,'Razzball Projections'!$B$2:$W$322,21,FALSE)</f>
        <v>$0</v>
      </c>
      <c t="str" s="45" r="Z196">
        <f>VLOOKUP(B196,'Razzball Projections'!$B$2:$W$322,22,FALSE)</f>
        <v>$0</v>
      </c>
      <c s="2" r="AB196"/>
    </row>
    <row customHeight="1" r="197" ht="15.0">
      <c t="str" s="44" r="A197">
        <f>VLOOKUP(B197&amp;"*",'Razzball Rankings'!$B$5:$H$204,7,FALSE)</f>
        <v>198</v>
      </c>
      <c t="str" s="29" r="B197">
        <f>'Razzball Projections'!B229</f>
        <v>Jerick McKinnon</v>
      </c>
      <c t="str" s="4" r="C197">
        <f>VLOOKUP(B197,'Razzball Projections'!$B$2:$W$322,2,FALSE)</f>
        <v>RB</v>
      </c>
      <c t="str" s="4" r="D197">
        <f>VLOOKUP(B197,'Razzball Projections'!$B$2:$W$322,3,FALSE)</f>
        <v>MIN</v>
      </c>
      <c s="4" r="E197"/>
      <c t="str" s="33" r="F197">
        <f>VLOOKUP(B197,'Fantasy Pros ECR'!$B$6:$H$312,7,FALSE)</f>
        <v>224.3</v>
      </c>
      <c t="str" s="33" r="G197">
        <f>VLOOKUP(B197,'Fantasy Pros ADP'!$B$6:$M$253,12,FALSE)</f>
        <v>#N/A</v>
      </c>
      <c t="str" s="4" r="H197">
        <f>VLOOKUP(B197,'Razzball Projections'!$B$2:$W$322,4,FALSE)</f>
        <v>0</v>
      </c>
      <c t="str" s="4" r="I197">
        <f>VLOOKUP(B197,'Razzball Projections'!$B$2:$W$322,5,FALSE)</f>
        <v>0</v>
      </c>
      <c t="str" s="4" r="J197">
        <f>VLOOKUP(B197,'Razzball Projections'!$B$2:$W$322,6,FALSE)</f>
        <v>0</v>
      </c>
      <c t="str" s="4" r="K197">
        <f>VLOOKUP(B197,'Razzball Projections'!$B$2:$W$322,7,FALSE)</f>
        <v>0</v>
      </c>
      <c t="str" s="4" r="L197">
        <f>VLOOKUP(B197,'Razzball Projections'!$B$2:$W$322,8,FALSE)</f>
        <v>0</v>
      </c>
      <c t="str" s="4" r="M197">
        <f>VLOOKUP(B197,'Razzball Projections'!$B$2:$W$322,9,FALSE)</f>
        <v>0</v>
      </c>
      <c t="str" s="4" r="N197">
        <f>VLOOKUP(B197,'Razzball Projections'!$B$2:$W$322,10,FALSE)</f>
        <v>48</v>
      </c>
      <c t="str" s="4" r="O197">
        <f>VLOOKUP(B197,'Razzball Projections'!$B$2:$W$322,11,FALSE)</f>
        <v>214</v>
      </c>
      <c t="str" s="4" r="P197">
        <f>VLOOKUP(B197,'Razzball Projections'!$B$2:$W$322,12,FALSE)</f>
        <v>1</v>
      </c>
      <c t="str" s="4" r="Q197">
        <f>VLOOKUP(B197,'Razzball Projections'!$B$2:$W$322,13,FALSE)</f>
        <v>1</v>
      </c>
      <c t="str" s="4" r="R197">
        <f>VLOOKUP(B197,'Razzball Projections'!$B$2:$W$322,14,FALSE)</f>
        <v>28</v>
      </c>
      <c t="str" s="4" r="S197">
        <f>VLOOKUP(B197,'Razzball Projections'!$B$2:$W$322,15,FALSE)</f>
        <v>199</v>
      </c>
      <c t="str" s="4" r="T197">
        <f>VLOOKUP(B197,'Razzball Projections'!$B$2:$W$322,16,FALSE)</f>
        <v>1</v>
      </c>
      <c t="str" s="33" r="U197">
        <f>VLOOKUP(B197,'Razzball Projections'!$B$2:$W$322,17,FALSE)</f>
        <v>51.7</v>
      </c>
      <c t="str" s="33" r="V197">
        <f>VLOOKUP(B197,'Razzball Projections'!$B$2:$W$322,18,FALSE)</f>
        <v>65.7</v>
      </c>
      <c t="str" s="33" r="W197">
        <f>VLOOKUP(B197,'Razzball Projections'!$B$2:$W$322,19,FALSE)</f>
        <v>79.7</v>
      </c>
      <c t="str" s="45" r="X197">
        <f>VLOOKUP(B197,'Razzball Projections'!$B$2:$W$322,20,FALSE)</f>
        <v>$0</v>
      </c>
      <c t="str" s="45" r="Y197">
        <f>VLOOKUP(B197,'Razzball Projections'!$B$2:$W$322,21,FALSE)</f>
        <v>$0</v>
      </c>
      <c t="str" s="45" r="Z197">
        <f>VLOOKUP(B197,'Razzball Projections'!$B$2:$W$322,22,FALSE)</f>
        <v>$0</v>
      </c>
      <c s="2" r="AB197"/>
    </row>
    <row customHeight="1" r="198" ht="15.0">
      <c t="str" s="44" r="A198">
        <f>VLOOKUP(B198&amp;"*",'Razzball Rankings'!$B$5:$H$204,7,FALSE)</f>
        <v>199</v>
      </c>
      <c t="str" s="29" r="B198">
        <f>'Razzball Projections'!B49</f>
        <v>Joe Flacco</v>
      </c>
      <c t="str" s="4" r="C198">
        <f>VLOOKUP(B198,'Razzball Projections'!$B$2:$W$322,2,FALSE)</f>
        <v>QB</v>
      </c>
      <c t="str" s="4" r="D198">
        <f>VLOOKUP(B198,'Razzball Projections'!$B$2:$W$322,3,FALSE)</f>
        <v>BAL</v>
      </c>
      <c s="4" r="E198"/>
      <c t="str" s="33" r="F198">
        <f>VLOOKUP(B198,'Fantasy Pros ECR'!$B$6:$H$312,7,FALSE)</f>
        <v>160.3</v>
      </c>
      <c t="str" s="33" r="G198">
        <f>VLOOKUP(B198,'Fantasy Pros ADP'!$B$6:$M$253,12,FALSE)</f>
        <v>158.8</v>
      </c>
      <c t="str" s="4" r="H198">
        <f>VLOOKUP(B198,'Razzball Projections'!$B$2:$W$322,4,FALSE)</f>
        <v>574</v>
      </c>
      <c t="str" s="4" r="I198">
        <f>VLOOKUP(B198,'Razzball Projections'!$B$2:$W$322,5,FALSE)</f>
        <v>345</v>
      </c>
      <c t="str" s="4" r="J198">
        <f>VLOOKUP(B198,'Razzball Projections'!$B$2:$W$322,6,FALSE)</f>
        <v>60.1</v>
      </c>
      <c t="str" s="4" r="K198">
        <f>VLOOKUP(B198,'Razzball Projections'!$B$2:$W$322,7,FALSE)</f>
        <v>3879</v>
      </c>
      <c t="str" s="4" r="L198">
        <f>VLOOKUP(B198,'Razzball Projections'!$B$2:$W$322,8,FALSE)</f>
        <v>26</v>
      </c>
      <c t="str" s="4" r="M198">
        <f>VLOOKUP(B198,'Razzball Projections'!$B$2:$W$322,9,FALSE)</f>
        <v>18</v>
      </c>
      <c t="str" s="4" r="N198">
        <f>VLOOKUP(B198,'Razzball Projections'!$B$2:$W$322,10,FALSE)</f>
        <v>36</v>
      </c>
      <c t="str" s="4" r="O198">
        <f>VLOOKUP(B198,'Razzball Projections'!$B$2:$W$322,11,FALSE)</f>
        <v>99</v>
      </c>
      <c t="str" s="4" r="P198">
        <f>VLOOKUP(B198,'Razzball Projections'!$B$2:$W$322,12,FALSE)</f>
        <v>1</v>
      </c>
      <c t="str" s="4" r="Q198">
        <f>VLOOKUP(B198,'Razzball Projections'!$B$2:$W$322,13,FALSE)</f>
        <v>3</v>
      </c>
      <c t="str" s="4" r="R198">
        <f>VLOOKUP(B198,'Razzball Projections'!$B$2:$W$322,14,FALSE)</f>
        <v>0</v>
      </c>
      <c t="str" s="4" r="S198">
        <f>VLOOKUP(B198,'Razzball Projections'!$B$2:$W$322,15,FALSE)</f>
        <v>0</v>
      </c>
      <c t="str" s="4" r="T198">
        <f>VLOOKUP(B198,'Razzball Projections'!$B$2:$W$322,16,FALSE)</f>
        <v>0</v>
      </c>
      <c t="str" s="33" r="U198">
        <f>VLOOKUP(B198,'Razzball Projections'!$B$2:$W$322,17,FALSE)</f>
        <v>231.3</v>
      </c>
      <c t="str" s="33" r="V198">
        <f>VLOOKUP(B198,'Razzball Projections'!$B$2:$W$322,18,FALSE)</f>
        <v>231.3</v>
      </c>
      <c t="str" s="33" r="W198">
        <f>VLOOKUP(B198,'Razzball Projections'!$B$2:$W$322,19,FALSE)</f>
        <v>231.3</v>
      </c>
      <c t="str" s="45" r="X198">
        <f>VLOOKUP(B198,'Razzball Projections'!$B$2:$W$322,20,FALSE)</f>
        <v>$0</v>
      </c>
      <c t="str" s="45" r="Y198">
        <f>VLOOKUP(B198,'Razzball Projections'!$B$2:$W$322,21,FALSE)</f>
        <v>$0</v>
      </c>
      <c t="str" s="45" r="Z198">
        <f>VLOOKUP(B198,'Razzball Projections'!$B$2:$W$322,22,FALSE)</f>
        <v>$0</v>
      </c>
      <c s="2" r="AB198"/>
    </row>
    <row customHeight="1" r="199" ht="15.0">
      <c t="str" s="44" r="A199">
        <f>VLOOKUP(B199&amp;"*",'Razzball Rankings'!$B$5:$H$204,7,FALSE)</f>
        <v>200</v>
      </c>
      <c t="str" s="29" r="B199">
        <f>'Razzball Projections'!B218</f>
        <v>Travis Kelce</v>
      </c>
      <c t="str" s="4" r="C199">
        <f>VLOOKUP(B199,'Razzball Projections'!$B$2:$W$322,2,FALSE)</f>
        <v>TE</v>
      </c>
      <c t="str" s="4" r="D199">
        <f>VLOOKUP(B199,'Razzball Projections'!$B$2:$W$322,3,FALSE)</f>
        <v>KC</v>
      </c>
      <c s="4" r="E199"/>
      <c t="str" s="33" r="F199">
        <f>VLOOKUP(B199,'Fantasy Pros ECR'!$B$6:$H$312,7,FALSE)</f>
        <v>162.6</v>
      </c>
      <c t="str" s="33" r="G199">
        <f>VLOOKUP(B199,'Fantasy Pros ADP'!$B$6:$M$253,12,FALSE)</f>
        <v>170.0</v>
      </c>
      <c t="str" s="4" r="H199">
        <f>VLOOKUP(B199,'Razzball Projections'!$B$2:$W$322,4,FALSE)</f>
        <v>0</v>
      </c>
      <c t="str" s="4" r="I199">
        <f>VLOOKUP(B199,'Razzball Projections'!$B$2:$W$322,5,FALSE)</f>
        <v>0</v>
      </c>
      <c t="str" s="4" r="J199">
        <f>VLOOKUP(B199,'Razzball Projections'!$B$2:$W$322,6,FALSE)</f>
        <v>0</v>
      </c>
      <c t="str" s="4" r="K199">
        <f>VLOOKUP(B199,'Razzball Projections'!$B$2:$W$322,7,FALSE)</f>
        <v>0</v>
      </c>
      <c t="str" s="4" r="L199">
        <f>VLOOKUP(B199,'Razzball Projections'!$B$2:$W$322,8,FALSE)</f>
        <v>0</v>
      </c>
      <c t="str" s="4" r="M199">
        <f>VLOOKUP(B199,'Razzball Projections'!$B$2:$W$322,9,FALSE)</f>
        <v>0</v>
      </c>
      <c t="str" s="4" r="N199">
        <f>VLOOKUP(B199,'Razzball Projections'!$B$2:$W$322,10,FALSE)</f>
        <v>0</v>
      </c>
      <c t="str" s="4" r="O199">
        <f>VLOOKUP(B199,'Razzball Projections'!$B$2:$W$322,11,FALSE)</f>
        <v>0</v>
      </c>
      <c t="str" s="4" r="P199">
        <f>VLOOKUP(B199,'Razzball Projections'!$B$2:$W$322,12,FALSE)</f>
        <v>0</v>
      </c>
      <c t="str" s="4" r="Q199">
        <f>VLOOKUP(B199,'Razzball Projections'!$B$2:$W$322,13,FALSE)</f>
        <v>1</v>
      </c>
      <c t="str" s="4" r="R199">
        <f>VLOOKUP(B199,'Razzball Projections'!$B$2:$W$322,14,FALSE)</f>
        <v>34</v>
      </c>
      <c t="str" s="4" r="S199">
        <f>VLOOKUP(B199,'Razzball Projections'!$B$2:$W$322,15,FALSE)</f>
        <v>398</v>
      </c>
      <c t="str" s="4" r="T199">
        <f>VLOOKUP(B199,'Razzball Projections'!$B$2:$W$322,16,FALSE)</f>
        <v>3</v>
      </c>
      <c t="str" s="33" r="U199">
        <f>VLOOKUP(B199,'Razzball Projections'!$B$2:$W$322,17,FALSE)</f>
        <v>53.8</v>
      </c>
      <c t="str" s="33" r="V199">
        <f>VLOOKUP(B199,'Razzball Projections'!$B$2:$W$322,18,FALSE)</f>
        <v>70.8</v>
      </c>
      <c t="str" s="33" r="W199">
        <f>VLOOKUP(B199,'Razzball Projections'!$B$2:$W$322,19,FALSE)</f>
        <v>87.8</v>
      </c>
      <c t="str" s="45" r="X199">
        <f>VLOOKUP(B199,'Razzball Projections'!$B$2:$W$322,20,FALSE)</f>
        <v>$0</v>
      </c>
      <c t="str" s="45" r="Y199">
        <f>VLOOKUP(B199,'Razzball Projections'!$B$2:$W$322,21,FALSE)</f>
        <v>$0</v>
      </c>
      <c t="str" s="45" r="Z199">
        <f>VLOOKUP(B199,'Razzball Projections'!$B$2:$W$322,22,FALSE)</f>
        <v>$0</v>
      </c>
      <c s="2" r="AB199"/>
    </row>
    <row customHeight="1" r="200" ht="15.0">
      <c t="str" s="44" r="A200">
        <f>VLOOKUP(B200&amp;"*",'Razzball Rankings'!$B$5:$H$204,7,FALSE)</f>
        <v>#N/A</v>
      </c>
      <c t="str" s="29" r="B200">
        <f>'Razzball Projections'!B36</f>
        <v>Le’Veon Bell</v>
      </c>
      <c t="str" s="4" r="C200">
        <f>VLOOKUP(B200,'Razzball Projections'!$B$2:$W$322,2,FALSE)</f>
        <v>RB</v>
      </c>
      <c t="str" s="4" r="D200">
        <f>VLOOKUP(B200,'Razzball Projections'!$B$2:$W$322,3,FALSE)</f>
        <v>PIT</v>
      </c>
      <c s="4" r="E200"/>
      <c t="str" s="33" r="F200">
        <f>VLOOKUP(B200,'Fantasy Pros ECR'!$B$6:$H$312,7,FALSE)</f>
        <v>#N/A</v>
      </c>
      <c t="str" s="33" r="G200">
        <f>VLOOKUP(B200,'Fantasy Pros ADP'!$B$6:$M$253,12,FALSE)</f>
        <v>#N/A</v>
      </c>
      <c t="str" s="4" r="H200">
        <f>VLOOKUP(B200,'Razzball Projections'!$B$2:$W$322,4,FALSE)</f>
        <v>0</v>
      </c>
      <c t="str" s="4" r="I200">
        <f>VLOOKUP(B200,'Razzball Projections'!$B$2:$W$322,5,FALSE)</f>
        <v>0</v>
      </c>
      <c t="str" s="4" r="J200">
        <f>VLOOKUP(B200,'Razzball Projections'!$B$2:$W$322,6,FALSE)</f>
        <v>0</v>
      </c>
      <c t="str" s="4" r="K200">
        <f>VLOOKUP(B200,'Razzball Projections'!$B$2:$W$322,7,FALSE)</f>
        <v>0</v>
      </c>
      <c t="str" s="4" r="L200">
        <f>VLOOKUP(B200,'Razzball Projections'!$B$2:$W$322,8,FALSE)</f>
        <v>0</v>
      </c>
      <c t="str" s="4" r="M200">
        <f>VLOOKUP(B200,'Razzball Projections'!$B$2:$W$322,9,FALSE)</f>
        <v>0</v>
      </c>
      <c t="str" s="4" r="N200">
        <f>VLOOKUP(B200,'Razzball Projections'!$B$2:$W$322,10,FALSE)</f>
        <v>259</v>
      </c>
      <c t="str" s="4" r="O200">
        <f>VLOOKUP(B200,'Razzball Projections'!$B$2:$W$322,11,FALSE)</f>
        <v>1099</v>
      </c>
      <c t="str" s="4" r="P200">
        <f>VLOOKUP(B200,'Razzball Projections'!$B$2:$W$322,12,FALSE)</f>
        <v>9</v>
      </c>
      <c t="str" s="4" r="Q200">
        <f>VLOOKUP(B200,'Razzball Projections'!$B$2:$W$322,13,FALSE)</f>
        <v>2</v>
      </c>
      <c t="str" s="4" r="R200">
        <f>VLOOKUP(B200,'Razzball Projections'!$B$2:$W$322,14,FALSE)</f>
        <v>51</v>
      </c>
      <c t="str" s="4" r="S200">
        <f>VLOOKUP(B200,'Razzball Projections'!$B$2:$W$322,15,FALSE)</f>
        <v>364</v>
      </c>
      <c t="str" s="4" r="T200">
        <f>VLOOKUP(B200,'Razzball Projections'!$B$2:$W$322,16,FALSE)</f>
        <v>1</v>
      </c>
      <c t="str" s="33" r="U200">
        <f>VLOOKUP(B200,'Razzball Projections'!$B$2:$W$322,17,FALSE)</f>
        <v>201.7</v>
      </c>
      <c t="str" s="33" r="V200">
        <f>VLOOKUP(B200,'Razzball Projections'!$B$2:$W$322,18,FALSE)</f>
        <v>227.2</v>
      </c>
      <c t="str" s="33" r="W200">
        <f>VLOOKUP(B200,'Razzball Projections'!$B$2:$W$322,19,FALSE)</f>
        <v>252.7</v>
      </c>
      <c t="str" s="45" r="X200">
        <f>VLOOKUP(B200,'Razzball Projections'!$B$2:$W$322,20,FALSE)</f>
        <v>$35</v>
      </c>
      <c t="str" s="45" r="Y200">
        <f>VLOOKUP(B200,'Razzball Projections'!$B$2:$W$322,21,FALSE)</f>
        <v>$33</v>
      </c>
      <c t="str" s="45" r="Z200">
        <f>VLOOKUP(B200,'Razzball Projections'!$B$2:$W$322,22,FALSE)</f>
        <v>$32</v>
      </c>
      <c s="2" r="AB200"/>
    </row>
    <row customHeight="1" r="201" ht="15.0">
      <c t="str" s="44" r="A201">
        <f>VLOOKUP(B201&amp;"*",'Razzball Rankings'!$B$5:$H$204,7,FALSE)</f>
        <v>#N/A</v>
      </c>
      <c t="str" s="29" r="B201">
        <f>'Razzball Projections'!B53</f>
        <v>Sam Bradford</v>
      </c>
      <c t="str" s="4" r="C201">
        <f>VLOOKUP(B201,'Razzball Projections'!$B$2:$W$322,2,FALSE)</f>
        <v>QB</v>
      </c>
      <c t="str" s="4" r="D201">
        <f>VLOOKUP(B201,'Razzball Projections'!$B$2:$W$322,3,FALSE)</f>
        <v>STL</v>
      </c>
      <c t="s" s="4" r="E201">
        <v>146</v>
      </c>
      <c t="str" s="33" r="F201">
        <f>VLOOKUP(B201,'Fantasy Pros ECR'!$B$6:$H$312,7,FALSE)</f>
        <v>164.4</v>
      </c>
      <c t="str" s="33" r="G201">
        <f>VLOOKUP(B201,'Fantasy Pros ADP'!$B$6:$M$253,12,FALSE)</f>
        <v>162.3</v>
      </c>
      <c t="str" s="4" r="H201">
        <f>VLOOKUP(B201,'Razzball Projections'!$B$2:$W$322,4,FALSE)</f>
        <v>589</v>
      </c>
      <c t="str" s="4" r="I201">
        <f>VLOOKUP(B201,'Razzball Projections'!$B$2:$W$322,5,FALSE)</f>
        <v>362</v>
      </c>
      <c t="str" s="4" r="J201">
        <f>VLOOKUP(B201,'Razzball Projections'!$B$2:$W$322,6,FALSE)</f>
        <v>61.5</v>
      </c>
      <c t="str" s="4" r="K201">
        <f>VLOOKUP(B201,'Razzball Projections'!$B$2:$W$322,7,FALSE)</f>
        <v>3812</v>
      </c>
      <c t="str" s="4" r="L201">
        <f>VLOOKUP(B201,'Razzball Projections'!$B$2:$W$322,8,FALSE)</f>
        <v>23</v>
      </c>
      <c t="str" s="4" r="M201">
        <f>VLOOKUP(B201,'Razzball Projections'!$B$2:$W$322,9,FALSE)</f>
        <v>14</v>
      </c>
      <c t="str" s="4" r="N201">
        <f>VLOOKUP(B201,'Razzball Projections'!$B$2:$W$322,10,FALSE)</f>
        <v>29</v>
      </c>
      <c t="str" s="4" r="O201">
        <f>VLOOKUP(B201,'Razzball Projections'!$B$2:$W$322,11,FALSE)</f>
        <v>91</v>
      </c>
      <c t="str" s="4" r="P201">
        <f>VLOOKUP(B201,'Razzball Projections'!$B$2:$W$322,12,FALSE)</f>
        <v>1</v>
      </c>
      <c t="str" s="4" r="Q201">
        <f>VLOOKUP(B201,'Razzball Projections'!$B$2:$W$322,13,FALSE)</f>
        <v>3</v>
      </c>
      <c t="str" s="4" r="R201">
        <f>VLOOKUP(B201,'Razzball Projections'!$B$2:$W$322,14,FALSE)</f>
        <v>0</v>
      </c>
      <c t="str" s="4" r="S201">
        <f>VLOOKUP(B201,'Razzball Projections'!$B$2:$W$322,15,FALSE)</f>
        <v>0</v>
      </c>
      <c t="str" s="4" r="T201">
        <f>VLOOKUP(B201,'Razzball Projections'!$B$2:$W$322,16,FALSE)</f>
        <v>0</v>
      </c>
      <c t="str" s="33" r="U201">
        <f>VLOOKUP(B201,'Razzball Projections'!$B$2:$W$322,17,FALSE)</f>
        <v>225.8</v>
      </c>
      <c t="str" s="33" r="V201">
        <f>VLOOKUP(B201,'Razzball Projections'!$B$2:$W$322,18,FALSE)</f>
        <v>225.8</v>
      </c>
      <c t="str" s="33" r="W201">
        <f>VLOOKUP(B201,'Razzball Projections'!$B$2:$W$322,19,FALSE)</f>
        <v>225.8</v>
      </c>
      <c t="str" s="45" r="X201">
        <f>VLOOKUP(B201,'Razzball Projections'!$B$2:$W$322,20,FALSE)</f>
        <v>$0</v>
      </c>
      <c t="str" s="45" r="Y201">
        <f>VLOOKUP(B201,'Razzball Projections'!$B$2:$W$322,21,FALSE)</f>
        <v>$0</v>
      </c>
      <c t="str" s="45" r="Z201">
        <f>VLOOKUP(B201,'Razzball Projections'!$B$2:$W$322,22,FALSE)</f>
        <v>$0</v>
      </c>
      <c s="2" r="AB201"/>
    </row>
    <row customHeight="1" r="202" ht="15.0">
      <c t="str" s="44" r="A202">
        <f>VLOOKUP(B202&amp;"*",'Razzball Rankings'!$B$5:$H$204,7,FALSE)</f>
        <v>#N/A</v>
      </c>
      <c t="str" s="29" r="B202">
        <f>'Razzball Projections'!B56</f>
        <v>Alex Smith</v>
      </c>
      <c t="str" s="4" r="C202">
        <f>VLOOKUP(B202,'Razzball Projections'!$B$2:$W$322,2,FALSE)</f>
        <v>QB</v>
      </c>
      <c t="str" s="4" r="D202">
        <f>VLOOKUP(B202,'Razzball Projections'!$B$2:$W$322,3,FALSE)</f>
        <v>KC</v>
      </c>
      <c s="4" r="E202"/>
      <c t="str" s="33" r="F202">
        <f>VLOOKUP(B202,'Fantasy Pros ECR'!$B$6:$H$312,7,FALSE)</f>
        <v>148.2</v>
      </c>
      <c t="str" s="33" r="G202">
        <f>VLOOKUP(B202,'Fantasy Pros ADP'!$B$6:$M$253,12,FALSE)</f>
        <v>152.4</v>
      </c>
      <c t="str" s="4" r="H202">
        <f>VLOOKUP(B202,'Razzball Projections'!$B$2:$W$322,4,FALSE)</f>
        <v>534</v>
      </c>
      <c t="str" s="4" r="I202">
        <f>VLOOKUP(B202,'Razzball Projections'!$B$2:$W$322,5,FALSE)</f>
        <v>325</v>
      </c>
      <c t="str" s="4" r="J202">
        <f>VLOOKUP(B202,'Razzball Projections'!$B$2:$W$322,6,FALSE)</f>
        <v>60.9</v>
      </c>
      <c t="str" s="4" r="K202">
        <f>VLOOKUP(B202,'Razzball Projections'!$B$2:$W$322,7,FALSE)</f>
        <v>3345</v>
      </c>
      <c t="str" s="4" r="L202">
        <f>VLOOKUP(B202,'Razzball Projections'!$B$2:$W$322,8,FALSE)</f>
        <v>20</v>
      </c>
      <c t="str" s="4" r="M202">
        <f>VLOOKUP(B202,'Razzball Projections'!$B$2:$W$322,9,FALSE)</f>
        <v>10</v>
      </c>
      <c t="str" s="4" r="N202">
        <f>VLOOKUP(B202,'Razzball Projections'!$B$2:$W$322,10,FALSE)</f>
        <v>54</v>
      </c>
      <c t="str" s="4" r="O202">
        <f>VLOOKUP(B202,'Razzball Projections'!$B$2:$W$322,11,FALSE)</f>
        <v>276</v>
      </c>
      <c t="str" s="4" r="P202">
        <f>VLOOKUP(B202,'Razzball Projections'!$B$2:$W$322,12,FALSE)</f>
        <v>1</v>
      </c>
      <c t="str" s="4" r="Q202">
        <f>VLOOKUP(B202,'Razzball Projections'!$B$2:$W$322,13,FALSE)</f>
        <v>3</v>
      </c>
      <c t="str" s="4" r="R202">
        <f>VLOOKUP(B202,'Razzball Projections'!$B$2:$W$322,14,FALSE)</f>
        <v>0</v>
      </c>
      <c t="str" s="4" r="S202">
        <f>VLOOKUP(B202,'Razzball Projections'!$B$2:$W$322,15,FALSE)</f>
        <v>0</v>
      </c>
      <c t="str" s="4" r="T202">
        <f>VLOOKUP(B202,'Razzball Projections'!$B$2:$W$322,16,FALSE)</f>
        <v>0</v>
      </c>
      <c t="str" s="33" r="U202">
        <f>VLOOKUP(B202,'Razzball Projections'!$B$2:$W$322,17,FALSE)</f>
        <v>223.2</v>
      </c>
      <c t="str" s="33" r="V202">
        <f>VLOOKUP(B202,'Razzball Projections'!$B$2:$W$322,18,FALSE)</f>
        <v>223.2</v>
      </c>
      <c t="str" s="33" r="W202">
        <f>VLOOKUP(B202,'Razzball Projections'!$B$2:$W$322,19,FALSE)</f>
        <v>223.2</v>
      </c>
      <c t="str" s="45" r="X202">
        <f>VLOOKUP(B202,'Razzball Projections'!$B$2:$W$322,20,FALSE)</f>
        <v>$1</v>
      </c>
      <c t="str" s="45" r="Y202">
        <f>VLOOKUP(B202,'Razzball Projections'!$B$2:$W$322,21,FALSE)</f>
        <v>$0</v>
      </c>
      <c t="str" s="45" r="Z202">
        <f>VLOOKUP(B202,'Razzball Projections'!$B$2:$W$322,22,FALSE)</f>
        <v>$0</v>
      </c>
      <c s="2" r="AB202"/>
    </row>
    <row customHeight="1" r="203" ht="15.0">
      <c t="str" s="44" r="A203">
        <f>VLOOKUP(B203&amp;"*",'Razzball Rankings'!$B$5:$H$204,7,FALSE)</f>
        <v>#N/A</v>
      </c>
      <c t="str" s="29" r="B203">
        <f>'Razzball Projections'!B62</f>
        <v>Andy Dalton</v>
      </c>
      <c t="str" s="4" r="C203">
        <f>VLOOKUP(B203,'Razzball Projections'!$B$2:$W$322,2,FALSE)</f>
        <v>QB</v>
      </c>
      <c t="str" s="4" r="D203">
        <f>VLOOKUP(B203,'Razzball Projections'!$B$2:$W$322,3,FALSE)</f>
        <v>CIN</v>
      </c>
      <c s="4" r="E203"/>
      <c t="str" s="33" r="F203">
        <f>VLOOKUP(B203,'Fantasy Pros ECR'!$B$6:$H$312,7,FALSE)</f>
        <v>125.4</v>
      </c>
      <c t="str" s="33" r="G203">
        <f>VLOOKUP(B203,'Fantasy Pros ADP'!$B$6:$M$253,12,FALSE)</f>
        <v>129.0</v>
      </c>
      <c t="str" s="4" r="H203">
        <f>VLOOKUP(B203,'Razzball Projections'!$B$2:$W$322,4,FALSE)</f>
        <v>523</v>
      </c>
      <c t="str" s="4" r="I203">
        <f>VLOOKUP(B203,'Razzball Projections'!$B$2:$W$322,5,FALSE)</f>
        <v>325</v>
      </c>
      <c t="str" s="4" r="J203">
        <f>VLOOKUP(B203,'Razzball Projections'!$B$2:$W$322,6,FALSE)</f>
        <v>62.1</v>
      </c>
      <c t="str" s="4" r="K203">
        <f>VLOOKUP(B203,'Razzball Projections'!$B$2:$W$322,7,FALSE)</f>
        <v>3356</v>
      </c>
      <c t="str" s="4" r="L203">
        <f>VLOOKUP(B203,'Razzball Projections'!$B$2:$W$322,8,FALSE)</f>
        <v>28</v>
      </c>
      <c t="str" s="4" r="M203">
        <f>VLOOKUP(B203,'Razzball Projections'!$B$2:$W$322,9,FALSE)</f>
        <v>21</v>
      </c>
      <c t="str" s="4" r="N203">
        <f>VLOOKUP(B203,'Razzball Projections'!$B$2:$W$322,10,FALSE)</f>
        <v>54</v>
      </c>
      <c t="str" s="4" r="O203">
        <f>VLOOKUP(B203,'Razzball Projections'!$B$2:$W$322,11,FALSE)</f>
        <v>136</v>
      </c>
      <c t="str" s="4" r="P203">
        <f>VLOOKUP(B203,'Razzball Projections'!$B$2:$W$322,12,FALSE)</f>
        <v>1</v>
      </c>
      <c t="str" s="4" r="Q203">
        <f>VLOOKUP(B203,'Razzball Projections'!$B$2:$W$322,13,FALSE)</f>
        <v>3</v>
      </c>
      <c t="str" s="4" r="R203">
        <f>VLOOKUP(B203,'Razzball Projections'!$B$2:$W$322,14,FALSE)</f>
        <v>0</v>
      </c>
      <c t="str" s="4" r="S203">
        <f>VLOOKUP(B203,'Razzball Projections'!$B$2:$W$322,15,FALSE)</f>
        <v>0</v>
      </c>
      <c t="str" s="4" r="T203">
        <f>VLOOKUP(B203,'Razzball Projections'!$B$2:$W$322,16,FALSE)</f>
        <v>0</v>
      </c>
      <c t="str" s="33" r="U203">
        <f>VLOOKUP(B203,'Razzball Projections'!$B$2:$W$322,17,FALSE)</f>
        <v>217.8</v>
      </c>
      <c t="str" s="33" r="V203">
        <f>VLOOKUP(B203,'Razzball Projections'!$B$2:$W$322,18,FALSE)</f>
        <v>217.8</v>
      </c>
      <c t="str" s="33" r="W203">
        <f>VLOOKUP(B203,'Razzball Projections'!$B$2:$W$322,19,FALSE)</f>
        <v>217.8</v>
      </c>
      <c t="str" s="45" r="X203">
        <f>VLOOKUP(B203,'Razzball Projections'!$B$2:$W$322,20,FALSE)</f>
        <v>$2</v>
      </c>
      <c t="str" s="45" r="Y203">
        <f>VLOOKUP(B203,'Razzball Projections'!$B$2:$W$322,21,FALSE)</f>
        <v>$1</v>
      </c>
      <c t="str" s="45" r="Z203">
        <f>VLOOKUP(B203,'Razzball Projections'!$B$2:$W$322,22,FALSE)</f>
        <v>$1</v>
      </c>
      <c s="2" r="AB203"/>
    </row>
    <row customHeight="1" r="204" ht="15.0">
      <c t="str" s="44" r="A204">
        <f>VLOOKUP(B204&amp;"*",'Razzball Rankings'!$B$5:$H$204,7,FALSE)</f>
        <v>#N/A</v>
      </c>
      <c t="str" s="29" r="B204">
        <f>'Razzball Projections'!B63</f>
        <v>Carson Palmer</v>
      </c>
      <c t="str" s="4" r="C204">
        <f>VLOOKUP(B204,'Razzball Projections'!$B$2:$W$322,2,FALSE)</f>
        <v>QB</v>
      </c>
      <c t="str" s="4" r="D204">
        <f>VLOOKUP(B204,'Razzball Projections'!$B$2:$W$322,3,FALSE)</f>
        <v>ARI</v>
      </c>
      <c s="4" r="E204"/>
      <c t="str" s="33" r="F204">
        <f>VLOOKUP(B204,'Fantasy Pros ECR'!$B$6:$H$312,7,FALSE)</f>
        <v>139.1</v>
      </c>
      <c t="str" s="33" r="G204">
        <f>VLOOKUP(B204,'Fantasy Pros ADP'!$B$6:$M$253,12,FALSE)</f>
        <v>143.3</v>
      </c>
      <c t="str" s="4" r="H204">
        <f>VLOOKUP(B204,'Razzball Projections'!$B$2:$W$322,4,FALSE)</f>
        <v>576</v>
      </c>
      <c t="str" s="4" r="I204">
        <f>VLOOKUP(B204,'Razzball Projections'!$B$2:$W$322,5,FALSE)</f>
        <v>356</v>
      </c>
      <c t="str" s="4" r="J204">
        <f>VLOOKUP(B204,'Razzball Projections'!$B$2:$W$322,6,FALSE)</f>
        <v>61.8</v>
      </c>
      <c t="str" s="4" r="K204">
        <f>VLOOKUP(B204,'Razzball Projections'!$B$2:$W$322,7,FALSE)</f>
        <v>4126</v>
      </c>
      <c t="str" s="4" r="L204">
        <f>VLOOKUP(B204,'Razzball Projections'!$B$2:$W$322,8,FALSE)</f>
        <v>24</v>
      </c>
      <c t="str" s="4" r="M204">
        <f>VLOOKUP(B204,'Razzball Projections'!$B$2:$W$322,9,FALSE)</f>
        <v>19</v>
      </c>
      <c t="str" s="4" r="N204">
        <f>VLOOKUP(B204,'Razzball Projections'!$B$2:$W$322,10,FALSE)</f>
        <v>15</v>
      </c>
      <c t="str" s="4" r="O204">
        <f>VLOOKUP(B204,'Razzball Projections'!$B$2:$W$322,11,FALSE)</f>
        <v>7</v>
      </c>
      <c t="str" s="4" r="P204">
        <f>VLOOKUP(B204,'Razzball Projections'!$B$2:$W$322,12,FALSE)</f>
        <v>0</v>
      </c>
      <c t="str" s="4" r="Q204">
        <f>VLOOKUP(B204,'Razzball Projections'!$B$2:$W$322,13,FALSE)</f>
        <v>3</v>
      </c>
      <c t="str" s="4" r="R204">
        <f>VLOOKUP(B204,'Razzball Projections'!$B$2:$W$322,14,FALSE)</f>
        <v>0</v>
      </c>
      <c t="str" s="4" r="S204">
        <f>VLOOKUP(B204,'Razzball Projections'!$B$2:$W$322,15,FALSE)</f>
        <v>0</v>
      </c>
      <c t="str" s="4" r="T204">
        <f>VLOOKUP(B204,'Razzball Projections'!$B$2:$W$322,16,FALSE)</f>
        <v>0</v>
      </c>
      <c t="str" s="33" r="U204">
        <f>VLOOKUP(B204,'Razzball Projections'!$B$2:$W$322,17,FALSE)</f>
        <v>217.7</v>
      </c>
      <c t="str" s="33" r="V204">
        <f>VLOOKUP(B204,'Razzball Projections'!$B$2:$W$322,18,FALSE)</f>
        <v>217.7</v>
      </c>
      <c t="str" s="33" r="W204">
        <f>VLOOKUP(B204,'Razzball Projections'!$B$2:$W$322,19,FALSE)</f>
        <v>217.7</v>
      </c>
      <c t="str" s="45" r="X204">
        <f>VLOOKUP(B204,'Razzball Projections'!$B$2:$W$322,20,FALSE)</f>
        <v>$0</v>
      </c>
      <c t="str" s="45" r="Y204">
        <f>VLOOKUP(B204,'Razzball Projections'!$B$2:$W$322,21,FALSE)</f>
        <v>$0</v>
      </c>
      <c t="str" s="45" r="Z204">
        <f>VLOOKUP(B204,'Razzball Projections'!$B$2:$W$322,22,FALSE)</f>
        <v>$0</v>
      </c>
      <c s="2" r="AB204"/>
    </row>
    <row customHeight="1" r="205" ht="15.0">
      <c t="str" s="44" r="A205">
        <f>VLOOKUP(B205&amp;"*",'Razzball Rankings'!$B$5:$H$204,7,FALSE)</f>
        <v>#N/A</v>
      </c>
      <c t="str" s="29" r="B205">
        <f>'Razzball Projections'!B73</f>
        <v>E.J. Manuel</v>
      </c>
      <c t="str" s="4" r="C205">
        <f>VLOOKUP(B205,'Razzball Projections'!$B$2:$W$322,2,FALSE)</f>
        <v>QB</v>
      </c>
      <c t="str" s="4" r="D205">
        <f>VLOOKUP(B205,'Razzball Projections'!$B$2:$W$322,3,FALSE)</f>
        <v>BUF</v>
      </c>
      <c s="4" r="E205"/>
      <c t="str" s="33" r="F205">
        <f>VLOOKUP(B205,'Fantasy Pros ECR'!$B$6:$H$312,7,FALSE)</f>
        <v>173.9</v>
      </c>
      <c t="str" s="33" r="G205">
        <f>VLOOKUP(B205,'Fantasy Pros ADP'!$B$6:$M$253,12,FALSE)</f>
        <v>194.0</v>
      </c>
      <c t="str" s="4" r="H205">
        <f>VLOOKUP(B205,'Razzball Projections'!$B$2:$W$322,4,FALSE)</f>
        <v>528</v>
      </c>
      <c t="str" s="4" r="I205">
        <f>VLOOKUP(B205,'Razzball Projections'!$B$2:$W$322,5,FALSE)</f>
        <v>315</v>
      </c>
      <c t="str" s="4" r="J205">
        <f>VLOOKUP(B205,'Razzball Projections'!$B$2:$W$322,6,FALSE)</f>
        <v>59.7</v>
      </c>
      <c t="str" s="4" r="K205">
        <f>VLOOKUP(B205,'Razzball Projections'!$B$2:$W$322,7,FALSE)</f>
        <v>3167</v>
      </c>
      <c t="str" s="4" r="L205">
        <f>VLOOKUP(B205,'Razzball Projections'!$B$2:$W$322,8,FALSE)</f>
        <v>18</v>
      </c>
      <c t="str" s="4" r="M205">
        <f>VLOOKUP(B205,'Razzball Projections'!$B$2:$W$322,9,FALSE)</f>
        <v>16</v>
      </c>
      <c t="str" s="4" r="N205">
        <f>VLOOKUP(B205,'Razzball Projections'!$B$2:$W$322,10,FALSE)</f>
        <v>77</v>
      </c>
      <c t="str" s="4" r="O205">
        <f>VLOOKUP(B205,'Razzball Projections'!$B$2:$W$322,11,FALSE)</f>
        <v>305</v>
      </c>
      <c t="str" s="4" r="P205">
        <f>VLOOKUP(B205,'Razzball Projections'!$B$2:$W$322,12,FALSE)</f>
        <v>3</v>
      </c>
      <c t="str" s="4" r="Q205">
        <f>VLOOKUP(B205,'Razzball Projections'!$B$2:$W$322,13,FALSE)</f>
        <v>4</v>
      </c>
      <c t="str" s="4" r="R205">
        <f>VLOOKUP(B205,'Razzball Projections'!$B$2:$W$322,14,FALSE)</f>
        <v>0</v>
      </c>
      <c t="str" s="4" r="S205">
        <f>VLOOKUP(B205,'Razzball Projections'!$B$2:$W$322,15,FALSE)</f>
        <v>0</v>
      </c>
      <c t="str" s="4" r="T205">
        <f>VLOOKUP(B205,'Razzball Projections'!$B$2:$W$322,16,FALSE)</f>
        <v>0</v>
      </c>
      <c t="str" s="33" r="U205">
        <f>VLOOKUP(B205,'Razzball Projections'!$B$2:$W$322,17,FALSE)</f>
        <v>208.2</v>
      </c>
      <c t="str" s="33" r="V205">
        <f>VLOOKUP(B205,'Razzball Projections'!$B$2:$W$322,18,FALSE)</f>
        <v>208.2</v>
      </c>
      <c t="str" s="33" r="W205">
        <f>VLOOKUP(B205,'Razzball Projections'!$B$2:$W$322,19,FALSE)</f>
        <v>208.2</v>
      </c>
      <c t="str" s="45" r="X205">
        <f>VLOOKUP(B205,'Razzball Projections'!$B$2:$W$322,20,FALSE)</f>
        <v>$0</v>
      </c>
      <c t="str" s="45" r="Y205">
        <f>VLOOKUP(B205,'Razzball Projections'!$B$2:$W$322,21,FALSE)</f>
        <v>$0</v>
      </c>
      <c t="str" s="45" r="Z205">
        <f>VLOOKUP(B205,'Razzball Projections'!$B$2:$W$322,22,FALSE)</f>
        <v>$0</v>
      </c>
      <c s="2" r="AB205"/>
    </row>
    <row customHeight="1" r="206" ht="15.0">
      <c t="str" s="44" r="A206">
        <f>VLOOKUP(B206&amp;"*",'Razzball Rankings'!$B$5:$H$204,7,FALSE)</f>
        <v>#N/A</v>
      </c>
      <c t="str" s="29" r="B206">
        <f>'Razzball Projections'!B74</f>
        <v>T.Y. Hilton</v>
      </c>
      <c t="str" s="4" r="C206">
        <f>VLOOKUP(B206,'Razzball Projections'!$B$2:$W$322,2,FALSE)</f>
        <v>WR</v>
      </c>
      <c t="str" s="4" r="D206">
        <f>VLOOKUP(B206,'Razzball Projections'!$B$2:$W$322,3,FALSE)</f>
        <v>IND</v>
      </c>
      <c s="4" r="E206"/>
      <c t="str" s="33" r="F206">
        <f>VLOOKUP(B206,'Fantasy Pros ECR'!$B$6:$H$312,7,FALSE)</f>
        <v>#N/A</v>
      </c>
      <c t="str" s="33" r="G206">
        <f>VLOOKUP(B206,'Fantasy Pros ADP'!$B$6:$M$253,12,FALSE)</f>
        <v>#N/A</v>
      </c>
      <c t="str" s="4" r="H206">
        <f>VLOOKUP(B206,'Razzball Projections'!$B$2:$W$322,4,FALSE)</f>
        <v>0</v>
      </c>
      <c t="str" s="4" r="I206">
        <f>VLOOKUP(B206,'Razzball Projections'!$B$2:$W$322,5,FALSE)</f>
        <v>0</v>
      </c>
      <c t="str" s="4" r="J206">
        <f>VLOOKUP(B206,'Razzball Projections'!$B$2:$W$322,6,FALSE)</f>
        <v>0</v>
      </c>
      <c t="str" s="4" r="K206">
        <f>VLOOKUP(B206,'Razzball Projections'!$B$2:$W$322,7,FALSE)</f>
        <v>0</v>
      </c>
      <c t="str" s="4" r="L206">
        <f>VLOOKUP(B206,'Razzball Projections'!$B$2:$W$322,8,FALSE)</f>
        <v>0</v>
      </c>
      <c t="str" s="4" r="M206">
        <f>VLOOKUP(B206,'Razzball Projections'!$B$2:$W$322,9,FALSE)</f>
        <v>0</v>
      </c>
      <c t="str" s="4" r="N206">
        <f>VLOOKUP(B206,'Razzball Projections'!$B$2:$W$322,10,FALSE)</f>
        <v>5</v>
      </c>
      <c t="str" s="4" r="O206">
        <f>VLOOKUP(B206,'Razzball Projections'!$B$2:$W$322,11,FALSE)</f>
        <v>30</v>
      </c>
      <c t="str" s="4" r="P206">
        <f>VLOOKUP(B206,'Razzball Projections'!$B$2:$W$322,12,FALSE)</f>
        <v>0</v>
      </c>
      <c t="str" s="4" r="Q206">
        <f>VLOOKUP(B206,'Razzball Projections'!$B$2:$W$322,13,FALSE)</f>
        <v>1</v>
      </c>
      <c t="str" s="4" r="R206">
        <f>VLOOKUP(B206,'Razzball Projections'!$B$2:$W$322,14,FALSE)</f>
        <v>71</v>
      </c>
      <c t="str" s="4" r="S206">
        <f>VLOOKUP(B206,'Razzball Projections'!$B$2:$W$322,15,FALSE)</f>
        <v>1001</v>
      </c>
      <c t="str" s="4" r="T206">
        <f>VLOOKUP(B206,'Razzball Projections'!$B$2:$W$322,16,FALSE)</f>
        <v>6</v>
      </c>
      <c t="str" s="33" r="U206">
        <f>VLOOKUP(B206,'Razzball Projections'!$B$2:$W$322,17,FALSE)</f>
        <v>136.9</v>
      </c>
      <c t="str" s="33" r="V206">
        <f>VLOOKUP(B206,'Razzball Projections'!$B$2:$W$322,18,FALSE)</f>
        <v>172.4</v>
      </c>
      <c t="str" s="33" r="W206">
        <f>VLOOKUP(B206,'Razzball Projections'!$B$2:$W$322,19,FALSE)</f>
        <v>207.9</v>
      </c>
      <c t="str" s="45" r="X206">
        <f>VLOOKUP(B206,'Razzball Projections'!$B$2:$W$322,20,FALSE)</f>
        <v>$16</v>
      </c>
      <c t="str" s="45" r="Y206">
        <f>VLOOKUP(B206,'Razzball Projections'!$B$2:$W$322,21,FALSE)</f>
        <v>$18</v>
      </c>
      <c t="str" s="45" r="Z206">
        <f>VLOOKUP(B206,'Razzball Projections'!$B$2:$W$322,22,FALSE)</f>
        <v>$20</v>
      </c>
      <c s="2" r="AB206"/>
    </row>
    <row customHeight="1" r="207" ht="15.0">
      <c t="str" s="44" r="A207">
        <f>VLOOKUP(B207&amp;"*",'Razzball Rankings'!$B$5:$H$204,7,FALSE)</f>
        <v>#N/A</v>
      </c>
      <c t="str" s="29" r="B207">
        <f>'Razzball Projections'!B75</f>
        <v>Josh McCown</v>
      </c>
      <c t="str" s="4" r="C207">
        <f>VLOOKUP(B207,'Razzball Projections'!$B$2:$W$322,2,FALSE)</f>
        <v>QB</v>
      </c>
      <c t="str" s="4" r="D207">
        <f>VLOOKUP(B207,'Razzball Projections'!$B$2:$W$322,3,FALSE)</f>
        <v>TB</v>
      </c>
      <c s="4" r="E207"/>
      <c t="str" s="33" r="F207">
        <f>VLOOKUP(B207,'Fantasy Pros ECR'!$B$6:$H$312,7,FALSE)</f>
        <v>154.4</v>
      </c>
      <c t="str" s="33" r="G207">
        <f>VLOOKUP(B207,'Fantasy Pros ADP'!$B$6:$M$253,12,FALSE)</f>
        <v>170.7</v>
      </c>
      <c t="str" s="4" r="H207">
        <f>VLOOKUP(B207,'Razzball Projections'!$B$2:$W$322,4,FALSE)</f>
        <v>511</v>
      </c>
      <c t="str" s="4" r="I207">
        <f>VLOOKUP(B207,'Razzball Projections'!$B$2:$W$322,5,FALSE)</f>
        <v>312</v>
      </c>
      <c t="str" s="4" r="J207">
        <f>VLOOKUP(B207,'Razzball Projections'!$B$2:$W$322,6,FALSE)</f>
        <v>61.1</v>
      </c>
      <c t="str" s="4" r="K207">
        <f>VLOOKUP(B207,'Razzball Projections'!$B$2:$W$322,7,FALSE)</f>
        <v>3423</v>
      </c>
      <c t="str" s="4" r="L207">
        <f>VLOOKUP(B207,'Razzball Projections'!$B$2:$W$322,8,FALSE)</f>
        <v>22</v>
      </c>
      <c t="str" s="4" r="M207">
        <f>VLOOKUP(B207,'Razzball Projections'!$B$2:$W$322,9,FALSE)</f>
        <v>12</v>
      </c>
      <c t="str" s="4" r="N207">
        <f>VLOOKUP(B207,'Razzball Projections'!$B$2:$W$322,10,FALSE)</f>
        <v>25</v>
      </c>
      <c t="str" s="4" r="O207">
        <f>VLOOKUP(B207,'Razzball Projections'!$B$2:$W$322,11,FALSE)</f>
        <v>98</v>
      </c>
      <c t="str" s="4" r="P207">
        <f>VLOOKUP(B207,'Razzball Projections'!$B$2:$W$322,12,FALSE)</f>
        <v>0</v>
      </c>
      <c t="str" s="4" r="Q207">
        <f>VLOOKUP(B207,'Razzball Projections'!$B$2:$W$322,13,FALSE)</f>
        <v>2</v>
      </c>
      <c t="str" s="4" r="R207">
        <f>VLOOKUP(B207,'Razzball Projections'!$B$2:$W$322,14,FALSE)</f>
        <v>0</v>
      </c>
      <c t="str" s="4" r="S207">
        <f>VLOOKUP(B207,'Razzball Projections'!$B$2:$W$322,15,FALSE)</f>
        <v>0</v>
      </c>
      <c t="str" s="4" r="T207">
        <f>VLOOKUP(B207,'Razzball Projections'!$B$2:$W$322,16,FALSE)</f>
        <v>0</v>
      </c>
      <c t="str" s="33" r="U207">
        <f>VLOOKUP(B207,'Razzball Projections'!$B$2:$W$322,17,FALSE)</f>
        <v>206.7</v>
      </c>
      <c t="str" s="33" r="V207">
        <f>VLOOKUP(B207,'Razzball Projections'!$B$2:$W$322,18,FALSE)</f>
        <v>206.7</v>
      </c>
      <c t="str" s="33" r="W207">
        <f>VLOOKUP(B207,'Razzball Projections'!$B$2:$W$322,19,FALSE)</f>
        <v>206.7</v>
      </c>
      <c t="str" s="45" r="X207">
        <f>VLOOKUP(B207,'Razzball Projections'!$B$2:$W$322,20,FALSE)</f>
        <v>$0</v>
      </c>
      <c t="str" s="45" r="Y207">
        <f>VLOOKUP(B207,'Razzball Projections'!$B$2:$W$322,21,FALSE)</f>
        <v>$0</v>
      </c>
      <c t="str" s="45" r="Z207">
        <f>VLOOKUP(B207,'Razzball Projections'!$B$2:$W$322,22,FALSE)</f>
        <v>$0</v>
      </c>
      <c s="2" r="AB207"/>
    </row>
    <row customHeight="1" r="208" ht="15.0">
      <c t="str" s="44" r="A208">
        <f>VLOOKUP(B208&amp;"*",'Razzball Rankings'!$B$5:$H$204,7,FALSE)</f>
        <v>#N/A</v>
      </c>
      <c t="str" s="29" r="B208">
        <f>'Razzball Projections'!B89</f>
        <v>Ryan Fitzpatrick</v>
      </c>
      <c t="str" s="4" r="C208">
        <f>VLOOKUP(B208,'Razzball Projections'!$B$2:$W$322,2,FALSE)</f>
        <v>QB</v>
      </c>
      <c t="str" s="4" r="D208">
        <f>VLOOKUP(B208,'Razzball Projections'!$B$2:$W$322,3,FALSE)</f>
        <v>HOU</v>
      </c>
      <c s="4" r="E208"/>
      <c t="str" s="33" r="F208">
        <f>VLOOKUP(B208,'Fantasy Pros ECR'!$B$6:$H$312,7,FALSE)</f>
        <v>180.0</v>
      </c>
      <c t="str" s="33" r="G208">
        <f>VLOOKUP(B208,'Fantasy Pros ADP'!$B$6:$M$253,12,FALSE)</f>
        <v>#N/A</v>
      </c>
      <c t="str" s="4" r="H208">
        <f>VLOOKUP(B208,'Razzball Projections'!$B$2:$W$322,4,FALSE)</f>
        <v>470</v>
      </c>
      <c t="str" s="4" r="I208">
        <f>VLOOKUP(B208,'Razzball Projections'!$B$2:$W$322,5,FALSE)</f>
        <v>287</v>
      </c>
      <c t="str" s="4" r="J208">
        <f>VLOOKUP(B208,'Razzball Projections'!$B$2:$W$322,6,FALSE)</f>
        <v>61.1</v>
      </c>
      <c t="str" s="4" r="K208">
        <f>VLOOKUP(B208,'Razzball Projections'!$B$2:$W$322,7,FALSE)</f>
        <v>3345</v>
      </c>
      <c t="str" s="4" r="L208">
        <f>VLOOKUP(B208,'Razzball Projections'!$B$2:$W$322,8,FALSE)</f>
        <v>16</v>
      </c>
      <c t="str" s="4" r="M208">
        <f>VLOOKUP(B208,'Razzball Projections'!$B$2:$W$322,9,FALSE)</f>
        <v>11</v>
      </c>
      <c t="str" s="4" r="N208">
        <f>VLOOKUP(B208,'Razzball Projections'!$B$2:$W$322,10,FALSE)</f>
        <v>28</v>
      </c>
      <c t="str" s="4" r="O208">
        <f>VLOOKUP(B208,'Razzball Projections'!$B$2:$W$322,11,FALSE)</f>
        <v>148</v>
      </c>
      <c t="str" s="4" r="P208">
        <f>VLOOKUP(B208,'Razzball Projections'!$B$2:$W$322,12,FALSE)</f>
        <v>1</v>
      </c>
      <c t="str" s="4" r="Q208">
        <f>VLOOKUP(B208,'Razzball Projections'!$B$2:$W$322,13,FALSE)</f>
        <v>3</v>
      </c>
      <c t="str" s="4" r="R208">
        <f>VLOOKUP(B208,'Razzball Projections'!$B$2:$W$322,14,FALSE)</f>
        <v>0</v>
      </c>
      <c t="str" s="4" r="S208">
        <f>VLOOKUP(B208,'Razzball Projections'!$B$2:$W$322,15,FALSE)</f>
        <v>0</v>
      </c>
      <c t="str" s="4" r="T208">
        <f>VLOOKUP(B208,'Razzball Projections'!$B$2:$W$322,16,FALSE)</f>
        <v>0</v>
      </c>
      <c t="str" s="33" r="U208">
        <f>VLOOKUP(B208,'Razzball Projections'!$B$2:$W$322,17,FALSE)</f>
        <v>189.8</v>
      </c>
      <c t="str" s="33" r="V208">
        <f>VLOOKUP(B208,'Razzball Projections'!$B$2:$W$322,18,FALSE)</f>
        <v>189.8</v>
      </c>
      <c t="str" s="33" r="W208">
        <f>VLOOKUP(B208,'Razzball Projections'!$B$2:$W$322,19,FALSE)</f>
        <v>189.8</v>
      </c>
      <c t="str" s="45" r="X208">
        <f>VLOOKUP(B208,'Razzball Projections'!$B$2:$W$322,20,FALSE)</f>
        <v>$0</v>
      </c>
      <c t="str" s="45" r="Y208">
        <f>VLOOKUP(B208,'Razzball Projections'!$B$2:$W$322,21,FALSE)</f>
        <v>$0</v>
      </c>
      <c t="str" s="45" r="Z208">
        <f>VLOOKUP(B208,'Razzball Projections'!$B$2:$W$322,22,FALSE)</f>
        <v>$0</v>
      </c>
      <c s="2" r="AB208"/>
    </row>
    <row customHeight="1" r="209" ht="15.0">
      <c t="str" s="44" r="A209">
        <f>VLOOKUP(B209&amp;"*",'Razzball Rankings'!$B$5:$H$204,7,FALSE)</f>
        <v>#N/A</v>
      </c>
      <c t="str" s="29" r="B209">
        <f>'Razzball Projections'!B107</f>
        <v>Matt Schaub</v>
      </c>
      <c t="str" s="4" r="C209">
        <f>VLOOKUP(B209,'Razzball Projections'!$B$2:$W$322,2,FALSE)</f>
        <v>QB</v>
      </c>
      <c t="str" s="4" r="D209">
        <f>VLOOKUP(B209,'Razzball Projections'!$B$2:$W$322,3,FALSE)</f>
        <v>OAK</v>
      </c>
      <c s="4" r="E209"/>
      <c t="str" s="33" r="F209">
        <f>VLOOKUP(B209,'Fantasy Pros ECR'!$B$6:$H$312,7,FALSE)</f>
        <v>190.9</v>
      </c>
      <c t="str" s="33" r="G209">
        <f>VLOOKUP(B209,'Fantasy Pros ADP'!$B$6:$M$253,12,FALSE)</f>
        <v>#N/A</v>
      </c>
      <c t="str" s="4" r="H209">
        <f>VLOOKUP(B209,'Razzball Projections'!$B$2:$W$322,4,FALSE)</f>
        <v>484</v>
      </c>
      <c t="str" s="4" r="I209">
        <f>VLOOKUP(B209,'Razzball Projections'!$B$2:$W$322,5,FALSE)</f>
        <v>287</v>
      </c>
      <c t="str" s="4" r="J209">
        <f>VLOOKUP(B209,'Razzball Projections'!$B$2:$W$322,6,FALSE)</f>
        <v>59.3</v>
      </c>
      <c t="str" s="4" r="K209">
        <f>VLOOKUP(B209,'Razzball Projections'!$B$2:$W$322,7,FALSE)</f>
        <v>3109</v>
      </c>
      <c t="str" s="4" r="L209">
        <f>VLOOKUP(B209,'Razzball Projections'!$B$2:$W$322,8,FALSE)</f>
        <v>19</v>
      </c>
      <c t="str" s="4" r="M209">
        <f>VLOOKUP(B209,'Razzball Projections'!$B$2:$W$322,9,FALSE)</f>
        <v>13</v>
      </c>
      <c t="str" s="4" r="N209">
        <f>VLOOKUP(B209,'Razzball Projections'!$B$2:$W$322,10,FALSE)</f>
        <v>39</v>
      </c>
      <c t="str" s="4" r="O209">
        <f>VLOOKUP(B209,'Razzball Projections'!$B$2:$W$322,11,FALSE)</f>
        <v>37</v>
      </c>
      <c t="str" s="4" r="P209">
        <f>VLOOKUP(B209,'Razzball Projections'!$B$2:$W$322,12,FALSE)</f>
        <v>0</v>
      </c>
      <c t="str" s="4" r="Q209">
        <f>VLOOKUP(B209,'Razzball Projections'!$B$2:$W$322,13,FALSE)</f>
        <v>3</v>
      </c>
      <c t="str" s="4" r="R209">
        <f>VLOOKUP(B209,'Razzball Projections'!$B$2:$W$322,14,FALSE)</f>
        <v>0</v>
      </c>
      <c t="str" s="4" r="S209">
        <f>VLOOKUP(B209,'Razzball Projections'!$B$2:$W$322,15,FALSE)</f>
        <v>0</v>
      </c>
      <c t="str" s="4" r="T209">
        <f>VLOOKUP(B209,'Razzball Projections'!$B$2:$W$322,16,FALSE)</f>
        <v>0</v>
      </c>
      <c t="str" s="33" r="U209">
        <f>VLOOKUP(B209,'Razzball Projections'!$B$2:$W$322,17,FALSE)</f>
        <v>173.1</v>
      </c>
      <c t="str" s="33" r="V209">
        <f>VLOOKUP(B209,'Razzball Projections'!$B$2:$W$322,18,FALSE)</f>
        <v>173.1</v>
      </c>
      <c t="str" s="33" r="W209">
        <f>VLOOKUP(B209,'Razzball Projections'!$B$2:$W$322,19,FALSE)</f>
        <v>173.1</v>
      </c>
      <c t="str" s="45" r="X209">
        <f>VLOOKUP(B209,'Razzball Projections'!$B$2:$W$322,20,FALSE)</f>
        <v>$0</v>
      </c>
      <c t="str" s="45" r="Y209">
        <f>VLOOKUP(B209,'Razzball Projections'!$B$2:$W$322,21,FALSE)</f>
        <v>$0</v>
      </c>
      <c t="str" s="45" r="Z209">
        <f>VLOOKUP(B209,'Razzball Projections'!$B$2:$W$322,22,FALSE)</f>
        <v>$0</v>
      </c>
      <c s="2" r="AB209"/>
    </row>
    <row customHeight="1" r="210" ht="15.0">
      <c t="str" s="44" r="A210">
        <f>VLOOKUP(B210&amp;"*",'Razzball Rankings'!$B$5:$H$204,7,FALSE)</f>
        <v>#N/A</v>
      </c>
      <c t="str" s="29" r="B210">
        <f>'Razzball Projections'!B132</f>
        <v>Michael Vick</v>
      </c>
      <c t="str" s="4" r="C210">
        <f>VLOOKUP(B210,'Razzball Projections'!$B$2:$W$322,2,FALSE)</f>
        <v>QB</v>
      </c>
      <c t="str" s="4" r="D210">
        <f>VLOOKUP(B210,'Razzball Projections'!$B$2:$W$322,3,FALSE)</f>
        <v>NYJ</v>
      </c>
      <c s="4" r="E210"/>
      <c t="str" s="33" r="F210">
        <f>VLOOKUP(B210,'Fantasy Pros ECR'!$B$6:$H$312,7,FALSE)</f>
        <v>226.0</v>
      </c>
      <c t="str" s="33" r="G210">
        <f>VLOOKUP(B210,'Fantasy Pros ADP'!$B$6:$M$253,12,FALSE)</f>
        <v>161.5</v>
      </c>
      <c t="str" s="4" r="H210">
        <f>VLOOKUP(B210,'Razzball Projections'!$B$2:$W$322,4,FALSE)</f>
        <v>272</v>
      </c>
      <c t="str" s="4" r="I210">
        <f>VLOOKUP(B210,'Razzball Projections'!$B$2:$W$322,5,FALSE)</f>
        <v>160</v>
      </c>
      <c t="str" s="4" r="J210">
        <f>VLOOKUP(B210,'Razzball Projections'!$B$2:$W$322,6,FALSE)</f>
        <v>58.7</v>
      </c>
      <c t="str" s="4" r="K210">
        <f>VLOOKUP(B210,'Razzball Projections'!$B$2:$W$322,7,FALSE)</f>
        <v>1874</v>
      </c>
      <c t="str" s="4" r="L210">
        <f>VLOOKUP(B210,'Razzball Projections'!$B$2:$W$322,8,FALSE)</f>
        <v>11</v>
      </c>
      <c t="str" s="4" r="M210">
        <f>VLOOKUP(B210,'Razzball Projections'!$B$2:$W$322,9,FALSE)</f>
        <v>4</v>
      </c>
      <c t="str" s="4" r="N210">
        <f>VLOOKUP(B210,'Razzball Projections'!$B$2:$W$322,10,FALSE)</f>
        <v>56</v>
      </c>
      <c t="str" s="4" r="O210">
        <f>VLOOKUP(B210,'Razzball Projections'!$B$2:$W$322,11,FALSE)</f>
        <v>299</v>
      </c>
      <c t="str" s="4" r="P210">
        <f>VLOOKUP(B210,'Razzball Projections'!$B$2:$W$322,12,FALSE)</f>
        <v>2</v>
      </c>
      <c t="str" s="4" r="Q210">
        <f>VLOOKUP(B210,'Razzball Projections'!$B$2:$W$322,13,FALSE)</f>
        <v>4</v>
      </c>
      <c t="str" s="4" r="R210">
        <f>VLOOKUP(B210,'Razzball Projections'!$B$2:$W$322,14,FALSE)</f>
        <v>0</v>
      </c>
      <c t="str" s="4" r="S210">
        <f>VLOOKUP(B210,'Razzball Projections'!$B$2:$W$322,15,FALSE)</f>
        <v>0</v>
      </c>
      <c t="str" s="4" r="T210">
        <f>VLOOKUP(B210,'Razzball Projections'!$B$2:$W$322,16,FALSE)</f>
        <v>0</v>
      </c>
      <c t="str" s="33" r="U210">
        <f>VLOOKUP(B210,'Razzball Projections'!$B$2:$W$322,17,FALSE)</f>
        <v>146.5</v>
      </c>
      <c t="str" s="33" r="V210">
        <f>VLOOKUP(B210,'Razzball Projections'!$B$2:$W$322,18,FALSE)</f>
        <v>146.5</v>
      </c>
      <c t="str" s="33" r="W210">
        <f>VLOOKUP(B210,'Razzball Projections'!$B$2:$W$322,19,FALSE)</f>
        <v>146.5</v>
      </c>
      <c t="str" s="45" r="X210">
        <f>VLOOKUP(B210,'Razzball Projections'!$B$2:$W$322,20,FALSE)</f>
        <v>$0</v>
      </c>
      <c t="str" s="45" r="Y210">
        <f>VLOOKUP(B210,'Razzball Projections'!$B$2:$W$322,21,FALSE)</f>
        <v>$0</v>
      </c>
      <c t="str" s="45" r="Z210">
        <f>VLOOKUP(B210,'Razzball Projections'!$B$2:$W$322,22,FALSE)</f>
        <v>$0</v>
      </c>
      <c s="2" r="AB210"/>
    </row>
    <row customHeight="1" r="211" ht="15.0">
      <c t="str" s="44" r="A211">
        <f>VLOOKUP(B211&amp;"*",'Razzball Rankings'!$B$5:$H$204,7,FALSE)</f>
        <v>#N/A</v>
      </c>
      <c t="str" s="29" r="B211">
        <f>'Razzball Projections'!B150</f>
        <v>Teddy Bridgewater</v>
      </c>
      <c t="str" s="4" r="C211">
        <f>VLOOKUP(B211,'Razzball Projections'!$B$2:$W$322,2,FALSE)</f>
        <v>QB</v>
      </c>
      <c t="str" s="4" r="D211">
        <f>VLOOKUP(B211,'Razzball Projections'!$B$2:$W$322,3,FALSE)</f>
        <v>MIN</v>
      </c>
      <c s="4" r="E211"/>
      <c t="str" s="33" r="F211">
        <f>VLOOKUP(B211,'Fantasy Pros ECR'!$B$6:$H$312,7,FALSE)</f>
        <v>186.5</v>
      </c>
      <c t="str" s="33" r="G211">
        <f>VLOOKUP(B211,'Fantasy Pros ADP'!$B$6:$M$253,12,FALSE)</f>
        <v>183.0</v>
      </c>
      <c t="str" s="4" r="H211">
        <f>VLOOKUP(B211,'Razzball Projections'!$B$2:$W$322,4,FALSE)</f>
        <v>332</v>
      </c>
      <c t="str" s="4" r="I211">
        <f>VLOOKUP(B211,'Razzball Projections'!$B$2:$W$322,5,FALSE)</f>
        <v>196</v>
      </c>
      <c t="str" s="4" r="J211">
        <f>VLOOKUP(B211,'Razzball Projections'!$B$2:$W$322,6,FALSE)</f>
        <v>59</v>
      </c>
      <c t="str" s="4" r="K211">
        <f>VLOOKUP(B211,'Razzball Projections'!$B$2:$W$322,7,FALSE)</f>
        <v>2105</v>
      </c>
      <c t="str" s="4" r="L211">
        <f>VLOOKUP(B211,'Razzball Projections'!$B$2:$W$322,8,FALSE)</f>
        <v>11</v>
      </c>
      <c t="str" s="4" r="M211">
        <f>VLOOKUP(B211,'Razzball Projections'!$B$2:$W$322,9,FALSE)</f>
        <v>6</v>
      </c>
      <c t="str" s="4" r="N211">
        <f>VLOOKUP(B211,'Razzball Projections'!$B$2:$W$322,10,FALSE)</f>
        <v>38</v>
      </c>
      <c t="str" s="4" r="O211">
        <f>VLOOKUP(B211,'Razzball Projections'!$B$2:$W$322,11,FALSE)</f>
        <v>143</v>
      </c>
      <c t="str" s="4" r="P211">
        <f>VLOOKUP(B211,'Razzball Projections'!$B$2:$W$322,12,FALSE)</f>
        <v>1</v>
      </c>
      <c t="str" s="4" r="Q211">
        <f>VLOOKUP(B211,'Razzball Projections'!$B$2:$W$322,13,FALSE)</f>
        <v>3</v>
      </c>
      <c t="str" s="4" r="R211">
        <f>VLOOKUP(B211,'Razzball Projections'!$B$2:$W$322,14,FALSE)</f>
        <v>0</v>
      </c>
      <c t="str" s="4" r="S211">
        <f>VLOOKUP(B211,'Razzball Projections'!$B$2:$W$322,15,FALSE)</f>
        <v>0</v>
      </c>
      <c t="str" s="4" r="T211">
        <f>VLOOKUP(B211,'Razzball Projections'!$B$2:$W$322,16,FALSE)</f>
        <v>0</v>
      </c>
      <c t="str" s="33" r="U211">
        <f>VLOOKUP(B211,'Razzball Projections'!$B$2:$W$322,17,FALSE)</f>
        <v>132.9</v>
      </c>
      <c t="str" s="33" r="V211">
        <f>VLOOKUP(B211,'Razzball Projections'!$B$2:$W$322,18,FALSE)</f>
        <v>132.9</v>
      </c>
      <c t="str" s="33" r="W211">
        <f>VLOOKUP(B211,'Razzball Projections'!$B$2:$W$322,19,FALSE)</f>
        <v>132.9</v>
      </c>
      <c t="str" s="45" r="X211">
        <f>VLOOKUP(B211,'Razzball Projections'!$B$2:$W$322,20,FALSE)</f>
        <v>$0</v>
      </c>
      <c t="str" s="45" r="Y211">
        <f>VLOOKUP(B211,'Razzball Projections'!$B$2:$W$322,21,FALSE)</f>
        <v>$0</v>
      </c>
      <c t="str" s="45" r="Z211">
        <f>VLOOKUP(B211,'Razzball Projections'!$B$2:$W$322,22,FALSE)</f>
        <v>$0</v>
      </c>
      <c s="2" r="AB211"/>
    </row>
    <row customHeight="1" r="212" ht="15.0">
      <c t="str" s="44" r="A212">
        <f>VLOOKUP(B212&amp;"*",'Razzball Rankings'!$B$5:$H$204,7,FALSE)</f>
        <v>#N/A</v>
      </c>
      <c t="str" s="29" r="B212">
        <f>'Razzball Projections'!B153</f>
        <v>Chad Henne</v>
      </c>
      <c t="str" s="4" r="C212">
        <f>VLOOKUP(B212,'Razzball Projections'!$B$2:$W$322,2,FALSE)</f>
        <v>QB</v>
      </c>
      <c t="str" s="4" r="D212">
        <f>VLOOKUP(B212,'Razzball Projections'!$B$2:$W$322,3,FALSE)</f>
        <v>JAC</v>
      </c>
      <c s="4" r="E212"/>
      <c t="str" s="33" r="F212">
        <f>VLOOKUP(B212,'Fantasy Pros ECR'!$B$6:$H$312,7,FALSE)</f>
        <v>191.2</v>
      </c>
      <c t="str" s="33" r="G212">
        <f>VLOOKUP(B212,'Fantasy Pros ADP'!$B$6:$M$253,12,FALSE)</f>
        <v>#N/A</v>
      </c>
      <c t="str" s="4" r="H212">
        <f>VLOOKUP(B212,'Razzball Projections'!$B$2:$W$322,4,FALSE)</f>
        <v>380</v>
      </c>
      <c t="str" s="4" r="I212">
        <f>VLOOKUP(B212,'Razzball Projections'!$B$2:$W$322,5,FALSE)</f>
        <v>226</v>
      </c>
      <c t="str" s="4" r="J212">
        <f>VLOOKUP(B212,'Razzball Projections'!$B$2:$W$322,6,FALSE)</f>
        <v>59.5</v>
      </c>
      <c t="str" s="4" r="K212">
        <f>VLOOKUP(B212,'Razzball Projections'!$B$2:$W$322,7,FALSE)</f>
        <v>2435</v>
      </c>
      <c t="str" s="4" r="L212">
        <f>VLOOKUP(B212,'Razzball Projections'!$B$2:$W$322,8,FALSE)</f>
        <v>13</v>
      </c>
      <c t="str" s="4" r="M212">
        <f>VLOOKUP(B212,'Razzball Projections'!$B$2:$W$322,9,FALSE)</f>
        <v>10</v>
      </c>
      <c t="str" s="4" r="N212">
        <f>VLOOKUP(B212,'Razzball Projections'!$B$2:$W$322,10,FALSE)</f>
        <v>14</v>
      </c>
      <c t="str" s="4" r="O212">
        <f>VLOOKUP(B212,'Razzball Projections'!$B$2:$W$322,11,FALSE)</f>
        <v>40</v>
      </c>
      <c t="str" s="4" r="P212">
        <f>VLOOKUP(B212,'Razzball Projections'!$B$2:$W$322,12,FALSE)</f>
        <v>0</v>
      </c>
      <c t="str" s="4" r="Q212">
        <f>VLOOKUP(B212,'Razzball Projections'!$B$2:$W$322,13,FALSE)</f>
        <v>2</v>
      </c>
      <c t="str" s="4" r="R212">
        <f>VLOOKUP(B212,'Razzball Projections'!$B$2:$W$322,14,FALSE)</f>
        <v>0</v>
      </c>
      <c t="str" s="4" r="S212">
        <f>VLOOKUP(B212,'Razzball Projections'!$B$2:$W$322,15,FALSE)</f>
        <v>0</v>
      </c>
      <c t="str" s="4" r="T212">
        <f>VLOOKUP(B212,'Razzball Projections'!$B$2:$W$322,16,FALSE)</f>
        <v>0</v>
      </c>
      <c t="str" s="33" r="U212">
        <f>VLOOKUP(B212,'Razzball Projections'!$B$2:$W$322,17,FALSE)</f>
        <v>131.0</v>
      </c>
      <c t="str" s="33" r="V212">
        <f>VLOOKUP(B212,'Razzball Projections'!$B$2:$W$322,18,FALSE)</f>
        <v>131.0</v>
      </c>
      <c t="str" s="33" r="W212">
        <f>VLOOKUP(B212,'Razzball Projections'!$B$2:$W$322,19,FALSE)</f>
        <v>131.0</v>
      </c>
      <c t="str" s="45" r="X212">
        <f>VLOOKUP(B212,'Razzball Projections'!$B$2:$W$322,20,FALSE)</f>
        <v>$0</v>
      </c>
      <c t="str" s="45" r="Y212">
        <f>VLOOKUP(B212,'Razzball Projections'!$B$2:$W$322,21,FALSE)</f>
        <v>$0</v>
      </c>
      <c t="str" s="45" r="Z212">
        <f>VLOOKUP(B212,'Razzball Projections'!$B$2:$W$322,22,FALSE)</f>
        <v>$0</v>
      </c>
      <c s="2" r="AB212"/>
    </row>
    <row customHeight="1" r="213" ht="15.0">
      <c t="str" s="44" r="A213">
        <f>VLOOKUP(B213&amp;"*",'Razzball Rankings'!$B$5:$H$204,7,FALSE)</f>
        <v>#N/A</v>
      </c>
      <c t="str" s="29" r="B213">
        <f>'Razzball Projections'!B167</f>
        <v>Lance Moore</v>
      </c>
      <c t="str" s="4" r="C213">
        <f>VLOOKUP(B213,'Razzball Projections'!$B$2:$W$322,2,FALSE)</f>
        <v>WR</v>
      </c>
      <c t="str" s="4" r="D213">
        <f>VLOOKUP(B213,'Razzball Projections'!$B$2:$W$322,3,FALSE)</f>
        <v>PIT</v>
      </c>
      <c s="4" r="E213"/>
      <c t="str" s="33" r="F213">
        <f>VLOOKUP(B213,'Fantasy Pros ECR'!$B$6:$H$312,7,FALSE)</f>
        <v>178.7</v>
      </c>
      <c t="str" s="33" r="G213">
        <f>VLOOKUP(B213,'Fantasy Pros ADP'!$B$6:$M$253,12,FALSE)</f>
        <v>#N/A</v>
      </c>
      <c t="str" s="4" r="H213">
        <f>VLOOKUP(B213,'Razzball Projections'!$B$2:$W$322,4,FALSE)</f>
        <v>0</v>
      </c>
      <c t="str" s="4" r="I213">
        <f>VLOOKUP(B213,'Razzball Projections'!$B$2:$W$322,5,FALSE)</f>
        <v>0</v>
      </c>
      <c t="str" s="4" r="J213">
        <f>VLOOKUP(B213,'Razzball Projections'!$B$2:$W$322,6,FALSE)</f>
        <v>0</v>
      </c>
      <c t="str" s="4" r="K213">
        <f>VLOOKUP(B213,'Razzball Projections'!$B$2:$W$322,7,FALSE)</f>
        <v>0</v>
      </c>
      <c t="str" s="4" r="L213">
        <f>VLOOKUP(B213,'Razzball Projections'!$B$2:$W$322,8,FALSE)</f>
        <v>0</v>
      </c>
      <c t="str" s="4" r="M213">
        <f>VLOOKUP(B213,'Razzball Projections'!$B$2:$W$322,9,FALSE)</f>
        <v>0</v>
      </c>
      <c t="str" s="4" r="N213">
        <f>VLOOKUP(B213,'Razzball Projections'!$B$2:$W$322,10,FALSE)</f>
        <v>0</v>
      </c>
      <c t="str" s="4" r="O213">
        <f>VLOOKUP(B213,'Razzball Projections'!$B$2:$W$322,11,FALSE)</f>
        <v>0</v>
      </c>
      <c t="str" s="4" r="P213">
        <f>VLOOKUP(B213,'Razzball Projections'!$B$2:$W$322,12,FALSE)</f>
        <v>0</v>
      </c>
      <c t="str" s="4" r="Q213">
        <f>VLOOKUP(B213,'Razzball Projections'!$B$2:$W$322,13,FALSE)</f>
        <v>0</v>
      </c>
      <c t="str" s="4" r="R213">
        <f>VLOOKUP(B213,'Razzball Projections'!$B$2:$W$322,14,FALSE)</f>
        <v>47</v>
      </c>
      <c t="str" s="4" r="S213">
        <f>VLOOKUP(B213,'Razzball Projections'!$B$2:$W$322,15,FALSE)</f>
        <v>584</v>
      </c>
      <c t="str" s="4" r="T213">
        <f>VLOOKUP(B213,'Razzball Projections'!$B$2:$W$322,16,FALSE)</f>
        <v>3</v>
      </c>
      <c t="str" s="33" r="U213">
        <f>VLOOKUP(B213,'Razzball Projections'!$B$2:$W$322,17,FALSE)</f>
        <v>74.0</v>
      </c>
      <c t="str" s="33" r="V213">
        <f>VLOOKUP(B213,'Razzball Projections'!$B$2:$W$322,18,FALSE)</f>
        <v>97.5</v>
      </c>
      <c t="str" s="33" r="W213">
        <f>VLOOKUP(B213,'Razzball Projections'!$B$2:$W$322,19,FALSE)</f>
        <v>121.0</v>
      </c>
      <c t="str" s="45" r="X213">
        <f>VLOOKUP(B213,'Razzball Projections'!$B$2:$W$322,20,FALSE)</f>
        <v>$0</v>
      </c>
      <c t="str" s="45" r="Y213">
        <f>VLOOKUP(B213,'Razzball Projections'!$B$2:$W$322,21,FALSE)</f>
        <v>$0</v>
      </c>
      <c t="str" s="45" r="Z213">
        <f>VLOOKUP(B213,'Razzball Projections'!$B$2:$W$322,22,FALSE)</f>
        <v>$0</v>
      </c>
      <c s="2" r="AB213"/>
    </row>
    <row customHeight="1" r="214" ht="15.0">
      <c t="str" s="44" r="A214">
        <f>VLOOKUP(B214&amp;"*",'Razzball Rankings'!$B$5:$H$204,7,FALSE)</f>
        <v>#N/A</v>
      </c>
      <c t="str" s="29" r="B214">
        <f>'Razzball Projections'!B169</f>
        <v>Brian Hoyer</v>
      </c>
      <c t="str" s="4" r="C214">
        <f>VLOOKUP(B214,'Razzball Projections'!$B$2:$W$322,2,FALSE)</f>
        <v>QB</v>
      </c>
      <c t="str" s="4" r="D214">
        <f>VLOOKUP(B214,'Razzball Projections'!$B$2:$W$322,3,FALSE)</f>
        <v>CLE</v>
      </c>
      <c s="4" r="E214"/>
      <c t="str" s="33" r="F214">
        <f>VLOOKUP(B214,'Fantasy Pros ECR'!$B$6:$H$312,7,FALSE)</f>
        <v>211.2</v>
      </c>
      <c t="str" s="33" r="G214">
        <f>VLOOKUP(B214,'Fantasy Pros ADP'!$B$6:$M$253,12,FALSE)</f>
        <v>#N/A</v>
      </c>
      <c t="str" s="4" r="H214">
        <f>VLOOKUP(B214,'Razzball Projections'!$B$2:$W$322,4,FALSE)</f>
        <v>397</v>
      </c>
      <c t="str" s="4" r="I214">
        <f>VLOOKUP(B214,'Razzball Projections'!$B$2:$W$322,5,FALSE)</f>
        <v>239</v>
      </c>
      <c t="str" s="4" r="J214">
        <f>VLOOKUP(B214,'Razzball Projections'!$B$2:$W$322,6,FALSE)</f>
        <v>60.2</v>
      </c>
      <c t="str" s="4" r="K214">
        <f>VLOOKUP(B214,'Razzball Projections'!$B$2:$W$322,7,FALSE)</f>
        <v>2003</v>
      </c>
      <c t="str" s="4" r="L214">
        <f>VLOOKUP(B214,'Razzball Projections'!$B$2:$W$322,8,FALSE)</f>
        <v>14</v>
      </c>
      <c t="str" s="4" r="M214">
        <f>VLOOKUP(B214,'Razzball Projections'!$B$2:$W$322,9,FALSE)</f>
        <v>8</v>
      </c>
      <c t="str" s="4" r="N214">
        <f>VLOOKUP(B214,'Razzball Projections'!$B$2:$W$322,10,FALSE)</f>
        <v>12</v>
      </c>
      <c t="str" s="4" r="O214">
        <f>VLOOKUP(B214,'Razzball Projections'!$B$2:$W$322,11,FALSE)</f>
        <v>29</v>
      </c>
      <c t="str" s="4" r="P214">
        <f>VLOOKUP(B214,'Razzball Projections'!$B$2:$W$322,12,FALSE)</f>
        <v>0</v>
      </c>
      <c t="str" s="4" r="Q214">
        <f>VLOOKUP(B214,'Razzball Projections'!$B$2:$W$322,13,FALSE)</f>
        <v>2</v>
      </c>
      <c t="str" s="4" r="R214">
        <f>VLOOKUP(B214,'Razzball Projections'!$B$2:$W$322,14,FALSE)</f>
        <v>0</v>
      </c>
      <c t="str" s="4" r="S214">
        <f>VLOOKUP(B214,'Razzball Projections'!$B$2:$W$322,15,FALSE)</f>
        <v>0</v>
      </c>
      <c t="str" s="4" r="T214">
        <f>VLOOKUP(B214,'Razzball Projections'!$B$2:$W$322,16,FALSE)</f>
        <v>0</v>
      </c>
      <c t="str" s="33" r="U214">
        <f>VLOOKUP(B214,'Razzball Projections'!$B$2:$W$322,17,FALSE)</f>
        <v>120.0</v>
      </c>
      <c t="str" s="33" r="V214">
        <f>VLOOKUP(B214,'Razzball Projections'!$B$2:$W$322,18,FALSE)</f>
        <v>120.0</v>
      </c>
      <c t="str" s="33" r="W214">
        <f>VLOOKUP(B214,'Razzball Projections'!$B$2:$W$322,19,FALSE)</f>
        <v>120.0</v>
      </c>
      <c t="str" s="45" r="X214">
        <f>VLOOKUP(B214,'Razzball Projections'!$B$2:$W$322,20,FALSE)</f>
        <v>$0</v>
      </c>
      <c t="str" s="45" r="Y214">
        <f>VLOOKUP(B214,'Razzball Projections'!$B$2:$W$322,21,FALSE)</f>
        <v>$0</v>
      </c>
      <c t="str" s="45" r="Z214">
        <f>VLOOKUP(B214,'Razzball Projections'!$B$2:$W$322,22,FALSE)</f>
        <v>$0</v>
      </c>
      <c s="2" r="AB214"/>
    </row>
    <row customHeight="1" r="215" ht="15.0">
      <c t="str" s="44" r="A215">
        <f>VLOOKUP(B215&amp;"*",'Razzball Rankings'!$B$5:$H$204,7,FALSE)</f>
        <v>#N/A</v>
      </c>
      <c t="str" s="29" r="B215">
        <f>'Razzball Projections'!B173</f>
        <v>Andre Roberts</v>
      </c>
      <c t="str" s="4" r="C215">
        <f>VLOOKUP(B215,'Razzball Projections'!$B$2:$W$322,2,FALSE)</f>
        <v>WR</v>
      </c>
      <c t="str" s="4" r="D215">
        <f>VLOOKUP(B215,'Razzball Projections'!$B$2:$W$322,3,FALSE)</f>
        <v>WAS</v>
      </c>
      <c s="4" r="E215"/>
      <c t="str" s="33" r="F215">
        <f>VLOOKUP(B215,'Fantasy Pros ECR'!$B$6:$H$312,7,FALSE)</f>
        <v>193.7</v>
      </c>
      <c t="str" s="33" r="G215">
        <f>VLOOKUP(B215,'Fantasy Pros ADP'!$B$6:$M$253,12,FALSE)</f>
        <v>#N/A</v>
      </c>
      <c t="str" s="4" r="H215">
        <f>VLOOKUP(B215,'Razzball Projections'!$B$2:$W$322,4,FALSE)</f>
        <v>0</v>
      </c>
      <c t="str" s="4" r="I215">
        <f>VLOOKUP(B215,'Razzball Projections'!$B$2:$W$322,5,FALSE)</f>
        <v>0</v>
      </c>
      <c t="str" s="4" r="J215">
        <f>VLOOKUP(B215,'Razzball Projections'!$B$2:$W$322,6,FALSE)</f>
        <v>0</v>
      </c>
      <c t="str" s="4" r="K215">
        <f>VLOOKUP(B215,'Razzball Projections'!$B$2:$W$322,7,FALSE)</f>
        <v>0</v>
      </c>
      <c t="str" s="4" r="L215">
        <f>VLOOKUP(B215,'Razzball Projections'!$B$2:$W$322,8,FALSE)</f>
        <v>0</v>
      </c>
      <c t="str" s="4" r="M215">
        <f>VLOOKUP(B215,'Razzball Projections'!$B$2:$W$322,9,FALSE)</f>
        <v>0</v>
      </c>
      <c t="str" s="4" r="N215">
        <f>VLOOKUP(B215,'Razzball Projections'!$B$2:$W$322,10,FALSE)</f>
        <v>2</v>
      </c>
      <c t="str" s="4" r="O215">
        <f>VLOOKUP(B215,'Razzball Projections'!$B$2:$W$322,11,FALSE)</f>
        <v>9</v>
      </c>
      <c t="str" s="4" r="P215">
        <f>VLOOKUP(B215,'Razzball Projections'!$B$2:$W$322,12,FALSE)</f>
        <v>0</v>
      </c>
      <c t="str" s="4" r="Q215">
        <f>VLOOKUP(B215,'Razzball Projections'!$B$2:$W$322,13,FALSE)</f>
        <v>1</v>
      </c>
      <c t="str" s="4" r="R215">
        <f>VLOOKUP(B215,'Razzball Projections'!$B$2:$W$322,14,FALSE)</f>
        <v>47</v>
      </c>
      <c t="str" s="4" r="S215">
        <f>VLOOKUP(B215,'Razzball Projections'!$B$2:$W$322,15,FALSE)</f>
        <v>541</v>
      </c>
      <c t="str" s="4" r="T215">
        <f>VLOOKUP(B215,'Razzball Projections'!$B$2:$W$322,16,FALSE)</f>
        <v>3</v>
      </c>
      <c t="str" s="33" r="U215">
        <f>VLOOKUP(B215,'Razzball Projections'!$B$2:$W$322,17,FALSE)</f>
        <v>71.3</v>
      </c>
      <c t="str" s="33" r="V215">
        <f>VLOOKUP(B215,'Razzball Projections'!$B$2:$W$322,18,FALSE)</f>
        <v>94.7</v>
      </c>
      <c t="str" s="33" r="W215">
        <f>VLOOKUP(B215,'Razzball Projections'!$B$2:$W$322,19,FALSE)</f>
        <v>118.1</v>
      </c>
      <c t="str" s="45" r="X215">
        <f>VLOOKUP(B215,'Razzball Projections'!$B$2:$W$322,20,FALSE)</f>
        <v>$0</v>
      </c>
      <c t="str" s="45" r="Y215">
        <f>VLOOKUP(B215,'Razzball Projections'!$B$2:$W$322,21,FALSE)</f>
        <v>$0</v>
      </c>
      <c t="str" s="45" r="Z215">
        <f>VLOOKUP(B215,'Razzball Projections'!$B$2:$W$322,22,FALSE)</f>
        <v>$0</v>
      </c>
      <c s="2" r="AB215"/>
    </row>
    <row customHeight="1" r="216" ht="15.0">
      <c t="str" s="44" r="A216">
        <f>VLOOKUP(B216&amp;"*",'Razzball Rankings'!$B$5:$H$204,7,FALSE)</f>
        <v>#N/A</v>
      </c>
      <c t="str" s="29" r="B216">
        <f>'Razzball Projections'!B177</f>
        <v>Chris Ivory</v>
      </c>
      <c t="str" s="4" r="C216">
        <f>VLOOKUP(B216,'Razzball Projections'!$B$2:$W$322,2,FALSE)</f>
        <v>RB</v>
      </c>
      <c t="str" s="4" r="D216">
        <f>VLOOKUP(B216,'Razzball Projections'!$B$2:$W$322,3,FALSE)</f>
        <v>NYJ</v>
      </c>
      <c s="4" r="E216"/>
      <c t="str" s="33" r="F216">
        <f>VLOOKUP(B216,'Fantasy Pros ECR'!$B$6:$H$312,7,FALSE)</f>
        <v>#N/A</v>
      </c>
      <c t="str" s="33" r="G216">
        <f>VLOOKUP(B216,'Fantasy Pros ADP'!$B$6:$M$253,12,FALSE)</f>
        <v>#N/A</v>
      </c>
      <c t="str" s="4" r="H216">
        <f>VLOOKUP(B216,'Razzball Projections'!$B$2:$W$322,4,FALSE)</f>
        <v>0</v>
      </c>
      <c t="str" s="4" r="I216">
        <f>VLOOKUP(B216,'Razzball Projections'!$B$2:$W$322,5,FALSE)</f>
        <v>0</v>
      </c>
      <c t="str" s="4" r="J216">
        <f>VLOOKUP(B216,'Razzball Projections'!$B$2:$W$322,6,FALSE)</f>
        <v>0</v>
      </c>
      <c t="str" s="4" r="K216">
        <f>VLOOKUP(B216,'Razzball Projections'!$B$2:$W$322,7,FALSE)</f>
        <v>0</v>
      </c>
      <c t="str" s="4" r="L216">
        <f>VLOOKUP(B216,'Razzball Projections'!$B$2:$W$322,8,FALSE)</f>
        <v>0</v>
      </c>
      <c t="str" s="4" r="M216">
        <f>VLOOKUP(B216,'Razzball Projections'!$B$2:$W$322,9,FALSE)</f>
        <v>0</v>
      </c>
      <c t="str" s="4" r="N216">
        <f>VLOOKUP(B216,'Razzball Projections'!$B$2:$W$322,10,FALSE)</f>
        <v>166</v>
      </c>
      <c t="str" s="4" r="O216">
        <f>VLOOKUP(B216,'Razzball Projections'!$B$2:$W$322,11,FALSE)</f>
        <v>759</v>
      </c>
      <c t="str" s="4" r="P216">
        <f>VLOOKUP(B216,'Razzball Projections'!$B$2:$W$322,12,FALSE)</f>
        <v>5</v>
      </c>
      <c t="str" s="4" r="Q216">
        <f>VLOOKUP(B216,'Razzball Projections'!$B$2:$W$322,13,FALSE)</f>
        <v>2</v>
      </c>
      <c t="str" s="4" r="R216">
        <f>VLOOKUP(B216,'Razzball Projections'!$B$2:$W$322,14,FALSE)</f>
        <v>7</v>
      </c>
      <c t="str" s="4" r="S216">
        <f>VLOOKUP(B216,'Razzball Projections'!$B$2:$W$322,15,FALSE)</f>
        <v>21</v>
      </c>
      <c t="str" s="4" r="T216">
        <f>VLOOKUP(B216,'Razzball Projections'!$B$2:$W$322,16,FALSE)</f>
        <v>0</v>
      </c>
      <c t="str" s="33" r="U216">
        <f>VLOOKUP(B216,'Razzball Projections'!$B$2:$W$322,17,FALSE)</f>
        <v>106.8</v>
      </c>
      <c t="str" s="33" r="V216">
        <f>VLOOKUP(B216,'Razzball Projections'!$B$2:$W$322,18,FALSE)</f>
        <v>110.3</v>
      </c>
      <c t="str" s="33" r="W216">
        <f>VLOOKUP(B216,'Razzball Projections'!$B$2:$W$322,19,FALSE)</f>
        <v>113.8</v>
      </c>
      <c t="str" s="45" r="X216">
        <f>VLOOKUP(B216,'Razzball Projections'!$B$2:$W$322,20,FALSE)</f>
        <v>$8</v>
      </c>
      <c t="str" s="45" r="Y216">
        <f>VLOOKUP(B216,'Razzball Projections'!$B$2:$W$322,21,FALSE)</f>
        <v>$6</v>
      </c>
      <c t="str" s="45" r="Z216">
        <f>VLOOKUP(B216,'Razzball Projections'!$B$2:$W$322,22,FALSE)</f>
        <v>$3</v>
      </c>
      <c s="2" r="AB216"/>
    </row>
    <row customHeight="1" r="217" ht="15.0">
      <c t="str" s="44" r="A217">
        <f>VLOOKUP(B217&amp;"*",'Razzball Rankings'!$B$5:$H$204,7,FALSE)</f>
        <v>#N/A</v>
      </c>
      <c t="str" s="29" r="B217">
        <f>'Razzball Projections'!B181</f>
        <v>Steve Johnson</v>
      </c>
      <c t="str" s="4" r="C217">
        <f>VLOOKUP(B217,'Razzball Projections'!$B$2:$W$322,2,FALSE)</f>
        <v>WR</v>
      </c>
      <c t="str" s="4" r="D217">
        <f>VLOOKUP(B217,'Razzball Projections'!$B$2:$W$322,3,FALSE)</f>
        <v>SF</v>
      </c>
      <c s="4" r="E217"/>
      <c t="str" s="33" r="F217">
        <f>VLOOKUP(B217,'Fantasy Pros ECR'!$B$6:$H$312,7,FALSE)</f>
        <v>164.3</v>
      </c>
      <c t="str" s="33" r="G217">
        <f>VLOOKUP(B217,'Fantasy Pros ADP'!$B$6:$M$253,12,FALSE)</f>
        <v>176.0</v>
      </c>
      <c t="str" s="4" r="H217">
        <f>VLOOKUP(B217,'Razzball Projections'!$B$2:$W$322,4,FALSE)</f>
        <v>0</v>
      </c>
      <c t="str" s="4" r="I217">
        <f>VLOOKUP(B217,'Razzball Projections'!$B$2:$W$322,5,FALSE)</f>
        <v>0</v>
      </c>
      <c t="str" s="4" r="J217">
        <f>VLOOKUP(B217,'Razzball Projections'!$B$2:$W$322,6,FALSE)</f>
        <v>0</v>
      </c>
      <c t="str" s="4" r="K217">
        <f>VLOOKUP(B217,'Razzball Projections'!$B$2:$W$322,7,FALSE)</f>
        <v>0</v>
      </c>
      <c t="str" s="4" r="L217">
        <f>VLOOKUP(B217,'Razzball Projections'!$B$2:$W$322,8,FALSE)</f>
        <v>0</v>
      </c>
      <c t="str" s="4" r="M217">
        <f>VLOOKUP(B217,'Razzball Projections'!$B$2:$W$322,9,FALSE)</f>
        <v>0</v>
      </c>
      <c t="str" s="4" r="N217">
        <f>VLOOKUP(B217,'Razzball Projections'!$B$2:$W$322,10,FALSE)</f>
        <v>0</v>
      </c>
      <c t="str" s="4" r="O217">
        <f>VLOOKUP(B217,'Razzball Projections'!$B$2:$W$322,11,FALSE)</f>
        <v>0</v>
      </c>
      <c t="str" s="4" r="P217">
        <f>VLOOKUP(B217,'Razzball Projections'!$B$2:$W$322,12,FALSE)</f>
        <v>0</v>
      </c>
      <c t="str" s="4" r="Q217">
        <f>VLOOKUP(B217,'Razzball Projections'!$B$2:$W$322,13,FALSE)</f>
        <v>1</v>
      </c>
      <c t="str" s="4" r="R217">
        <f>VLOOKUP(B217,'Razzball Projections'!$B$2:$W$322,14,FALSE)</f>
        <v>42</v>
      </c>
      <c t="str" s="4" r="S217">
        <f>VLOOKUP(B217,'Razzball Projections'!$B$2:$W$322,15,FALSE)</f>
        <v>530</v>
      </c>
      <c t="str" s="4" r="T217">
        <f>VLOOKUP(B217,'Razzball Projections'!$B$2:$W$322,16,FALSE)</f>
        <v>3</v>
      </c>
      <c t="str" s="33" r="U217">
        <f>VLOOKUP(B217,'Razzball Projections'!$B$2:$W$322,17,FALSE)</f>
        <v>67.2</v>
      </c>
      <c t="str" s="33" r="V217">
        <f>VLOOKUP(B217,'Razzball Projections'!$B$2:$W$322,18,FALSE)</f>
        <v>88.1</v>
      </c>
      <c t="str" s="33" r="W217">
        <f>VLOOKUP(B217,'Razzball Projections'!$B$2:$W$322,19,FALSE)</f>
        <v>108.9</v>
      </c>
      <c t="str" s="45" r="X217">
        <f>VLOOKUP(B217,'Razzball Projections'!$B$2:$W$322,20,FALSE)</f>
        <v>$0</v>
      </c>
      <c t="str" s="45" r="Y217">
        <f>VLOOKUP(B217,'Razzball Projections'!$B$2:$W$322,21,FALSE)</f>
        <v>$0</v>
      </c>
      <c t="str" s="45" r="Z217">
        <f>VLOOKUP(B217,'Razzball Projections'!$B$2:$W$322,22,FALSE)</f>
        <v>$0</v>
      </c>
      <c s="2" r="AB217"/>
    </row>
    <row customHeight="1" r="218" ht="15.0">
      <c t="str" s="44" r="A218">
        <f>VLOOKUP(B218&amp;"*",'Razzball Rankings'!$B$5:$H$204,7,FALSE)</f>
        <v>#N/A</v>
      </c>
      <c t="str" s="29" r="B218">
        <f>'Razzball Projections'!B183</f>
        <v>Nate Burleson</v>
      </c>
      <c t="str" s="4" r="C218">
        <f>VLOOKUP(B218,'Razzball Projections'!$B$2:$W$322,2,FALSE)</f>
        <v>WR</v>
      </c>
      <c t="str" s="4" r="D218">
        <f>VLOOKUP(B218,'Razzball Projections'!$B$2:$W$322,3,FALSE)</f>
        <v>CLE</v>
      </c>
      <c s="4" r="E218"/>
      <c t="str" s="33" r="F218">
        <f>VLOOKUP(B218,'Fantasy Pros ECR'!$B$6:$H$312,7,FALSE)</f>
        <v>208.0</v>
      </c>
      <c t="str" s="33" r="G218">
        <f>VLOOKUP(B218,'Fantasy Pros ADP'!$B$6:$M$253,12,FALSE)</f>
        <v>#N/A</v>
      </c>
      <c t="str" s="4" r="H218">
        <f>VLOOKUP(B218,'Razzball Projections'!$B$2:$W$322,4,FALSE)</f>
        <v>0</v>
      </c>
      <c t="str" s="4" r="I218">
        <f>VLOOKUP(B218,'Razzball Projections'!$B$2:$W$322,5,FALSE)</f>
        <v>0</v>
      </c>
      <c t="str" s="4" r="J218">
        <f>VLOOKUP(B218,'Razzball Projections'!$B$2:$W$322,6,FALSE)</f>
        <v>0</v>
      </c>
      <c t="str" s="4" r="K218">
        <f>VLOOKUP(B218,'Razzball Projections'!$B$2:$W$322,7,FALSE)</f>
        <v>0</v>
      </c>
      <c t="str" s="4" r="L218">
        <f>VLOOKUP(B218,'Razzball Projections'!$B$2:$W$322,8,FALSE)</f>
        <v>0</v>
      </c>
      <c t="str" s="4" r="M218">
        <f>VLOOKUP(B218,'Razzball Projections'!$B$2:$W$322,9,FALSE)</f>
        <v>0</v>
      </c>
      <c t="str" s="4" r="N218">
        <f>VLOOKUP(B218,'Razzball Projections'!$B$2:$W$322,10,FALSE)</f>
        <v>1</v>
      </c>
      <c t="str" s="4" r="O218">
        <f>VLOOKUP(B218,'Razzball Projections'!$B$2:$W$322,11,FALSE)</f>
        <v>5</v>
      </c>
      <c t="str" s="4" r="P218">
        <f>VLOOKUP(B218,'Razzball Projections'!$B$2:$W$322,12,FALSE)</f>
        <v>0</v>
      </c>
      <c t="str" s="4" r="Q218">
        <f>VLOOKUP(B218,'Razzball Projections'!$B$2:$W$322,13,FALSE)</f>
        <v>0</v>
      </c>
      <c t="str" s="4" r="R218">
        <f>VLOOKUP(B218,'Razzball Projections'!$B$2:$W$322,14,FALSE)</f>
        <v>41</v>
      </c>
      <c t="str" s="4" r="S218">
        <f>VLOOKUP(B218,'Razzball Projections'!$B$2:$W$322,15,FALSE)</f>
        <v>492</v>
      </c>
      <c t="str" s="4" r="T218">
        <f>VLOOKUP(B218,'Razzball Projections'!$B$2:$W$322,16,FALSE)</f>
        <v>3</v>
      </c>
      <c t="str" s="33" r="U218">
        <f>VLOOKUP(B218,'Razzball Projections'!$B$2:$W$322,17,FALSE)</f>
        <v>67.1</v>
      </c>
      <c t="str" s="33" r="V218">
        <f>VLOOKUP(B218,'Razzball Projections'!$B$2:$W$322,18,FALSE)</f>
        <v>87.4</v>
      </c>
      <c t="str" s="33" r="W218">
        <f>VLOOKUP(B218,'Razzball Projections'!$B$2:$W$322,19,FALSE)</f>
        <v>107.8</v>
      </c>
      <c t="str" s="45" r="X218">
        <f>VLOOKUP(B218,'Razzball Projections'!$B$2:$W$322,20,FALSE)</f>
        <v>$0</v>
      </c>
      <c t="str" s="45" r="Y218">
        <f>VLOOKUP(B218,'Razzball Projections'!$B$2:$W$322,21,FALSE)</f>
        <v>$0</v>
      </c>
      <c t="str" s="45" r="Z218">
        <f>VLOOKUP(B218,'Razzball Projections'!$B$2:$W$322,22,FALSE)</f>
        <v>$0</v>
      </c>
      <c s="2" r="AB218"/>
    </row>
    <row customHeight="1" r="219" ht="15.0">
      <c t="str" s="44" r="A219">
        <f>VLOOKUP(B219&amp;"*",'Razzball Rankings'!$B$5:$H$204,7,FALSE)</f>
        <v>#N/A</v>
      </c>
      <c t="str" s="29" r="B219">
        <f>'Razzball Projections'!B186</f>
        <v>Brandon LaFell</v>
      </c>
      <c t="str" s="4" r="C219">
        <f>VLOOKUP(B219,'Razzball Projections'!$B$2:$W$322,2,FALSE)</f>
        <v>WR</v>
      </c>
      <c t="str" s="4" r="D219">
        <f>VLOOKUP(B219,'Razzball Projections'!$B$2:$W$322,3,FALSE)</f>
        <v>NE</v>
      </c>
      <c s="4" r="E219"/>
      <c t="str" s="33" r="F219">
        <f>VLOOKUP(B219,'Fantasy Pros ECR'!$B$6:$H$312,7,FALSE)</f>
        <v>165.4</v>
      </c>
      <c t="str" s="33" r="G219">
        <f>VLOOKUP(B219,'Fantasy Pros ADP'!$B$6:$M$253,12,FALSE)</f>
        <v>192.7</v>
      </c>
      <c t="str" s="4" r="H219">
        <f>VLOOKUP(B219,'Razzball Projections'!$B$2:$W$322,4,FALSE)</f>
        <v>0</v>
      </c>
      <c t="str" s="4" r="I219">
        <f>VLOOKUP(B219,'Razzball Projections'!$B$2:$W$322,5,FALSE)</f>
        <v>0</v>
      </c>
      <c t="str" s="4" r="J219">
        <f>VLOOKUP(B219,'Razzball Projections'!$B$2:$W$322,6,FALSE)</f>
        <v>0</v>
      </c>
      <c t="str" s="4" r="K219">
        <f>VLOOKUP(B219,'Razzball Projections'!$B$2:$W$322,7,FALSE)</f>
        <v>0</v>
      </c>
      <c t="str" s="4" r="L219">
        <f>VLOOKUP(B219,'Razzball Projections'!$B$2:$W$322,8,FALSE)</f>
        <v>0</v>
      </c>
      <c t="str" s="4" r="M219">
        <f>VLOOKUP(B219,'Razzball Projections'!$B$2:$W$322,9,FALSE)</f>
        <v>0</v>
      </c>
      <c t="str" s="4" r="N219">
        <f>VLOOKUP(B219,'Razzball Projections'!$B$2:$W$322,10,FALSE)</f>
        <v>1</v>
      </c>
      <c t="str" s="4" r="O219">
        <f>VLOOKUP(B219,'Razzball Projections'!$B$2:$W$322,11,FALSE)</f>
        <v>6</v>
      </c>
      <c t="str" s="4" r="P219">
        <f>VLOOKUP(B219,'Razzball Projections'!$B$2:$W$322,12,FALSE)</f>
        <v>0</v>
      </c>
      <c t="str" s="4" r="Q219">
        <f>VLOOKUP(B219,'Razzball Projections'!$B$2:$W$322,13,FALSE)</f>
        <v>1</v>
      </c>
      <c t="str" s="4" r="R219">
        <f>VLOOKUP(B219,'Razzball Projections'!$B$2:$W$322,14,FALSE)</f>
        <v>35</v>
      </c>
      <c t="str" s="4" r="S219">
        <f>VLOOKUP(B219,'Razzball Projections'!$B$2:$W$322,15,FALSE)</f>
        <v>515</v>
      </c>
      <c t="str" s="4" r="T219">
        <f>VLOOKUP(B219,'Razzball Projections'!$B$2:$W$322,16,FALSE)</f>
        <v>4</v>
      </c>
      <c t="str" s="33" r="U219">
        <f>VLOOKUP(B219,'Razzball Projections'!$B$2:$W$322,17,FALSE)</f>
        <v>72.1</v>
      </c>
      <c t="str" s="33" r="V219">
        <f>VLOOKUP(B219,'Razzball Projections'!$B$2:$W$322,18,FALSE)</f>
        <v>89.8</v>
      </c>
      <c t="str" s="33" r="W219">
        <f>VLOOKUP(B219,'Razzball Projections'!$B$2:$W$322,19,FALSE)</f>
        <v>107.5</v>
      </c>
      <c t="str" s="45" r="X219">
        <f>VLOOKUP(B219,'Razzball Projections'!$B$2:$W$322,20,FALSE)</f>
        <v>$0</v>
      </c>
      <c t="str" s="45" r="Y219">
        <f>VLOOKUP(B219,'Razzball Projections'!$B$2:$W$322,21,FALSE)</f>
        <v>$0</v>
      </c>
      <c t="str" s="45" r="Z219">
        <f>VLOOKUP(B219,'Razzball Projections'!$B$2:$W$322,22,FALSE)</f>
        <v>$0</v>
      </c>
      <c s="2" r="AB219"/>
    </row>
    <row customHeight="1" r="220" ht="15.0">
      <c t="str" s="44" r="A220">
        <f>VLOOKUP(B220&amp;"*",'Razzball Rankings'!$B$5:$H$204,7,FALSE)</f>
        <v>#N/A</v>
      </c>
      <c t="str" s="29" r="B220">
        <f>'Razzball Projections'!B188</f>
        <v>Denarius Moore</v>
      </c>
      <c t="str" s="4" r="C220">
        <f>VLOOKUP(B220,'Razzball Projections'!$B$2:$W$322,2,FALSE)</f>
        <v>WR</v>
      </c>
      <c t="str" s="4" r="D220">
        <f>VLOOKUP(B220,'Razzball Projections'!$B$2:$W$322,3,FALSE)</f>
        <v>OAK</v>
      </c>
      <c s="4" r="E220"/>
      <c t="str" s="33" r="F220">
        <f>VLOOKUP(B220,'Fantasy Pros ECR'!$B$6:$H$312,7,FALSE)</f>
        <v>178.6</v>
      </c>
      <c t="str" s="33" r="G220">
        <f>VLOOKUP(B220,'Fantasy Pros ADP'!$B$6:$M$253,12,FALSE)</f>
        <v>#N/A</v>
      </c>
      <c t="str" s="4" r="H220">
        <f>VLOOKUP(B220,'Razzball Projections'!$B$2:$W$322,4,FALSE)</f>
        <v>0</v>
      </c>
      <c t="str" s="4" r="I220">
        <f>VLOOKUP(B220,'Razzball Projections'!$B$2:$W$322,5,FALSE)</f>
        <v>0</v>
      </c>
      <c t="str" s="4" r="J220">
        <f>VLOOKUP(B220,'Razzball Projections'!$B$2:$W$322,6,FALSE)</f>
        <v>0</v>
      </c>
      <c t="str" s="4" r="K220">
        <f>VLOOKUP(B220,'Razzball Projections'!$B$2:$W$322,7,FALSE)</f>
        <v>0</v>
      </c>
      <c t="str" s="4" r="L220">
        <f>VLOOKUP(B220,'Razzball Projections'!$B$2:$W$322,8,FALSE)</f>
        <v>0</v>
      </c>
      <c t="str" s="4" r="M220">
        <f>VLOOKUP(B220,'Razzball Projections'!$B$2:$W$322,9,FALSE)</f>
        <v>0</v>
      </c>
      <c t="str" s="4" r="N220">
        <f>VLOOKUP(B220,'Razzball Projections'!$B$2:$W$322,10,FALSE)</f>
        <v>0</v>
      </c>
      <c t="str" s="4" r="O220">
        <f>VLOOKUP(B220,'Razzball Projections'!$B$2:$W$322,11,FALSE)</f>
        <v>0</v>
      </c>
      <c t="str" s="4" r="P220">
        <f>VLOOKUP(B220,'Razzball Projections'!$B$2:$W$322,12,FALSE)</f>
        <v>0</v>
      </c>
      <c t="str" s="4" r="Q220">
        <f>VLOOKUP(B220,'Razzball Projections'!$B$2:$W$322,13,FALSE)</f>
        <v>2</v>
      </c>
      <c t="str" s="4" r="R220">
        <f>VLOOKUP(B220,'Razzball Projections'!$B$2:$W$322,14,FALSE)</f>
        <v>35</v>
      </c>
      <c t="str" s="4" r="S220">
        <f>VLOOKUP(B220,'Razzball Projections'!$B$2:$W$322,15,FALSE)</f>
        <v>545</v>
      </c>
      <c t="str" s="4" r="T220">
        <f>VLOOKUP(B220,'Razzball Projections'!$B$2:$W$322,16,FALSE)</f>
        <v>3</v>
      </c>
      <c t="str" s="33" r="U220">
        <f>VLOOKUP(B220,'Razzball Projections'!$B$2:$W$322,17,FALSE)</f>
        <v>70.7</v>
      </c>
      <c t="str" s="33" r="V220">
        <f>VLOOKUP(B220,'Razzball Projections'!$B$2:$W$322,18,FALSE)</f>
        <v>88.2</v>
      </c>
      <c t="str" s="33" r="W220">
        <f>VLOOKUP(B220,'Razzball Projections'!$B$2:$W$322,19,FALSE)</f>
        <v>105.6</v>
      </c>
      <c t="str" s="45" r="X220">
        <f>VLOOKUP(B220,'Razzball Projections'!$B$2:$W$322,20,FALSE)</f>
        <v>$0</v>
      </c>
      <c t="str" s="45" r="Y220">
        <f>VLOOKUP(B220,'Razzball Projections'!$B$2:$W$322,21,FALSE)</f>
        <v>$0</v>
      </c>
      <c t="str" s="45" r="Z220">
        <f>VLOOKUP(B220,'Razzball Projections'!$B$2:$W$322,22,FALSE)</f>
        <v>$0</v>
      </c>
      <c s="2" r="AB220"/>
    </row>
    <row customHeight="1" r="221" ht="15.0">
      <c t="str" s="44" r="A221">
        <f>VLOOKUP(B221&amp;"*",'Razzball Rankings'!$B$5:$H$204,7,FALSE)</f>
        <v>#N/A</v>
      </c>
      <c t="str" s="29" r="B221">
        <f>'Razzball Projections'!B191</f>
        <v>Mike Williams</v>
      </c>
      <c t="str" s="4" r="C221">
        <f>VLOOKUP(B221,'Razzball Projections'!$B$2:$W$322,2,FALSE)</f>
        <v>WR</v>
      </c>
      <c t="str" s="4" r="D221">
        <f>VLOOKUP(B221,'Razzball Projections'!$B$2:$W$322,3,FALSE)</f>
        <v>BUF</v>
      </c>
      <c s="4" r="E221"/>
      <c t="str" s="33" r="F221">
        <f>VLOOKUP(B221,'Fantasy Pros ECR'!$B$6:$H$312,7,FALSE)</f>
        <v>169.6</v>
      </c>
      <c t="str" s="33" r="G221">
        <f>VLOOKUP(B221,'Fantasy Pros ADP'!$B$6:$M$253,12,FALSE)</f>
        <v>#N/A</v>
      </c>
      <c t="str" s="4" r="H221">
        <f>VLOOKUP(B221,'Razzball Projections'!$B$2:$W$322,4,FALSE)</f>
        <v>0</v>
      </c>
      <c t="str" s="4" r="I221">
        <f>VLOOKUP(B221,'Razzball Projections'!$B$2:$W$322,5,FALSE)</f>
        <v>0</v>
      </c>
      <c t="str" s="4" r="J221">
        <f>VLOOKUP(B221,'Razzball Projections'!$B$2:$W$322,6,FALSE)</f>
        <v>0</v>
      </c>
      <c t="str" s="4" r="K221">
        <f>VLOOKUP(B221,'Razzball Projections'!$B$2:$W$322,7,FALSE)</f>
        <v>0</v>
      </c>
      <c t="str" s="4" r="L221">
        <f>VLOOKUP(B221,'Razzball Projections'!$B$2:$W$322,8,FALSE)</f>
        <v>0</v>
      </c>
      <c t="str" s="4" r="M221">
        <f>VLOOKUP(B221,'Razzball Projections'!$B$2:$W$322,9,FALSE)</f>
        <v>0</v>
      </c>
      <c t="str" s="4" r="N221">
        <f>VLOOKUP(B221,'Razzball Projections'!$B$2:$W$322,10,FALSE)</f>
        <v>0</v>
      </c>
      <c t="str" s="4" r="O221">
        <f>VLOOKUP(B221,'Razzball Projections'!$B$2:$W$322,11,FALSE)</f>
        <v>0</v>
      </c>
      <c t="str" s="4" r="P221">
        <f>VLOOKUP(B221,'Razzball Projections'!$B$2:$W$322,12,FALSE)</f>
        <v>0</v>
      </c>
      <c t="str" s="4" r="Q221">
        <f>VLOOKUP(B221,'Razzball Projections'!$B$2:$W$322,13,FALSE)</f>
        <v>1</v>
      </c>
      <c t="str" s="4" r="R221">
        <f>VLOOKUP(B221,'Razzball Projections'!$B$2:$W$322,14,FALSE)</f>
        <v>39</v>
      </c>
      <c t="str" s="4" r="S221">
        <f>VLOOKUP(B221,'Razzball Projections'!$B$2:$W$322,15,FALSE)</f>
        <v>534</v>
      </c>
      <c t="str" s="4" r="T221">
        <f>VLOOKUP(B221,'Razzball Projections'!$B$2:$W$322,16,FALSE)</f>
        <v>2</v>
      </c>
      <c t="str" s="33" r="U221">
        <f>VLOOKUP(B221,'Razzball Projections'!$B$2:$W$322,17,FALSE)</f>
        <v>64.4</v>
      </c>
      <c t="str" s="33" r="V221">
        <f>VLOOKUP(B221,'Razzball Projections'!$B$2:$W$322,18,FALSE)</f>
        <v>83.9</v>
      </c>
      <c t="str" s="33" r="W221">
        <f>VLOOKUP(B221,'Razzball Projections'!$B$2:$W$322,19,FALSE)</f>
        <v>103.4</v>
      </c>
      <c t="str" s="45" r="X221">
        <f>VLOOKUP(B221,'Razzball Projections'!$B$2:$W$322,20,FALSE)</f>
        <v>$0</v>
      </c>
      <c t="str" s="45" r="Y221">
        <f>VLOOKUP(B221,'Razzball Projections'!$B$2:$W$322,21,FALSE)</f>
        <v>$0</v>
      </c>
      <c t="str" s="45" r="Z221">
        <f>VLOOKUP(B221,'Razzball Projections'!$B$2:$W$322,22,FALSE)</f>
        <v>$0</v>
      </c>
      <c s="2" r="AB221"/>
    </row>
    <row customHeight="1" r="222" ht="15.0">
      <c t="str" s="44" r="A222">
        <f>VLOOKUP(B222&amp;"*",'Razzball Rankings'!$B$5:$H$204,7,FALSE)</f>
        <v>#N/A</v>
      </c>
      <c t="str" s="29" r="B222">
        <f>'Razzball Projections'!B192</f>
        <v>Jeremy Kerley</v>
      </c>
      <c t="str" s="4" r="C222">
        <f>VLOOKUP(B222,'Razzball Projections'!$B$2:$W$322,2,FALSE)</f>
        <v>WR</v>
      </c>
      <c t="str" s="4" r="D222">
        <f>VLOOKUP(B222,'Razzball Projections'!$B$2:$W$322,3,FALSE)</f>
        <v>NYJ</v>
      </c>
      <c s="4" r="E222"/>
      <c t="str" s="33" r="F222">
        <f>VLOOKUP(B222,'Fantasy Pros ECR'!$B$6:$H$312,7,FALSE)</f>
        <v>186.8</v>
      </c>
      <c t="str" s="33" r="G222">
        <f>VLOOKUP(B222,'Fantasy Pros ADP'!$B$6:$M$253,12,FALSE)</f>
        <v>#N/A</v>
      </c>
      <c t="str" s="4" r="H222">
        <f>VLOOKUP(B222,'Razzball Projections'!$B$2:$W$322,4,FALSE)</f>
        <v>0</v>
      </c>
      <c t="str" s="4" r="I222">
        <f>VLOOKUP(B222,'Razzball Projections'!$B$2:$W$322,5,FALSE)</f>
        <v>0</v>
      </c>
      <c t="str" s="4" r="J222">
        <f>VLOOKUP(B222,'Razzball Projections'!$B$2:$W$322,6,FALSE)</f>
        <v>0</v>
      </c>
      <c t="str" s="4" r="K222">
        <f>VLOOKUP(B222,'Razzball Projections'!$B$2:$W$322,7,FALSE)</f>
        <v>0</v>
      </c>
      <c t="str" s="4" r="L222">
        <f>VLOOKUP(B222,'Razzball Projections'!$B$2:$W$322,8,FALSE)</f>
        <v>0</v>
      </c>
      <c t="str" s="4" r="M222">
        <f>VLOOKUP(B222,'Razzball Projections'!$B$2:$W$322,9,FALSE)</f>
        <v>0</v>
      </c>
      <c t="str" s="4" r="N222">
        <f>VLOOKUP(B222,'Razzball Projections'!$B$2:$W$322,10,FALSE)</f>
        <v>3</v>
      </c>
      <c t="str" s="4" r="O222">
        <f>VLOOKUP(B222,'Razzball Projections'!$B$2:$W$322,11,FALSE)</f>
        <v>10</v>
      </c>
      <c t="str" s="4" r="P222">
        <f>VLOOKUP(B222,'Razzball Projections'!$B$2:$W$322,12,FALSE)</f>
        <v>0</v>
      </c>
      <c t="str" s="4" r="Q222">
        <f>VLOOKUP(B222,'Razzball Projections'!$B$2:$W$322,13,FALSE)</f>
        <v>1</v>
      </c>
      <c t="str" s="4" r="R222">
        <f>VLOOKUP(B222,'Razzball Projections'!$B$2:$W$322,14,FALSE)</f>
        <v>40</v>
      </c>
      <c t="str" s="4" r="S222">
        <f>VLOOKUP(B222,'Razzball Projections'!$B$2:$W$322,15,FALSE)</f>
        <v>518</v>
      </c>
      <c t="str" s="4" r="T222">
        <f>VLOOKUP(B222,'Razzball Projections'!$B$2:$W$322,16,FALSE)</f>
        <v>2</v>
      </c>
      <c t="str" s="33" r="U222">
        <f>VLOOKUP(B222,'Razzball Projections'!$B$2:$W$322,17,FALSE)</f>
        <v>62.8</v>
      </c>
      <c t="str" s="33" r="V222">
        <f>VLOOKUP(B222,'Razzball Projections'!$B$2:$W$322,18,FALSE)</f>
        <v>82.8</v>
      </c>
      <c t="str" s="33" r="W222">
        <f>VLOOKUP(B222,'Razzball Projections'!$B$2:$W$322,19,FALSE)</f>
        <v>102.8</v>
      </c>
      <c t="str" s="45" r="X222">
        <f>VLOOKUP(B222,'Razzball Projections'!$B$2:$W$322,20,FALSE)</f>
        <v>$0</v>
      </c>
      <c t="str" s="45" r="Y222">
        <f>VLOOKUP(B222,'Razzball Projections'!$B$2:$W$322,21,FALSE)</f>
        <v>$0</v>
      </c>
      <c t="str" s="45" r="Z222">
        <f>VLOOKUP(B222,'Razzball Projections'!$B$2:$W$322,22,FALSE)</f>
        <v>$0</v>
      </c>
      <c s="2" r="AB222"/>
    </row>
    <row customHeight="1" r="223" ht="15.0">
      <c t="str" s="44" r="A223">
        <f>VLOOKUP(B223&amp;"*",'Razzball Rankings'!$B$5:$H$204,7,FALSE)</f>
        <v>#N/A</v>
      </c>
      <c t="str" s="29" r="B223">
        <f>'Razzball Projections'!B193</f>
        <v>Miles Austin</v>
      </c>
      <c t="str" s="4" r="C223">
        <f>VLOOKUP(B223,'Razzball Projections'!$B$2:$W$322,2,FALSE)</f>
        <v>WR</v>
      </c>
      <c t="str" s="4" r="D223">
        <f>VLOOKUP(B223,'Razzball Projections'!$B$2:$W$322,3,FALSE)</f>
        <v>CLE</v>
      </c>
      <c s="4" r="E223"/>
      <c t="str" s="33" r="F223">
        <f>VLOOKUP(B223,'Fantasy Pros ECR'!$B$6:$H$312,7,FALSE)</f>
        <v>162.6</v>
      </c>
      <c t="str" s="33" r="G223">
        <f>VLOOKUP(B223,'Fantasy Pros ADP'!$B$6:$M$253,12,FALSE)</f>
        <v>183.5</v>
      </c>
      <c t="str" s="4" r="H223">
        <f>VLOOKUP(B223,'Razzball Projections'!$B$2:$W$322,4,FALSE)</f>
        <v>0</v>
      </c>
      <c t="str" s="4" r="I223">
        <f>VLOOKUP(B223,'Razzball Projections'!$B$2:$W$322,5,FALSE)</f>
        <v>0</v>
      </c>
      <c t="str" s="4" r="J223">
        <f>VLOOKUP(B223,'Razzball Projections'!$B$2:$W$322,6,FALSE)</f>
        <v>0</v>
      </c>
      <c t="str" s="4" r="K223">
        <f>VLOOKUP(B223,'Razzball Projections'!$B$2:$W$322,7,FALSE)</f>
        <v>0</v>
      </c>
      <c t="str" s="4" r="L223">
        <f>VLOOKUP(B223,'Razzball Projections'!$B$2:$W$322,8,FALSE)</f>
        <v>0</v>
      </c>
      <c t="str" s="4" r="M223">
        <f>VLOOKUP(B223,'Razzball Projections'!$B$2:$W$322,9,FALSE)</f>
        <v>0</v>
      </c>
      <c t="str" s="4" r="N223">
        <f>VLOOKUP(B223,'Razzball Projections'!$B$2:$W$322,10,FALSE)</f>
        <v>0</v>
      </c>
      <c t="str" s="4" r="O223">
        <f>VLOOKUP(B223,'Razzball Projections'!$B$2:$W$322,11,FALSE)</f>
        <v>0</v>
      </c>
      <c t="str" s="4" r="P223">
        <f>VLOOKUP(B223,'Razzball Projections'!$B$2:$W$322,12,FALSE)</f>
        <v>0</v>
      </c>
      <c t="str" s="4" r="Q223">
        <f>VLOOKUP(B223,'Razzball Projections'!$B$2:$W$322,13,FALSE)</f>
        <v>1</v>
      </c>
      <c t="str" s="4" r="R223">
        <f>VLOOKUP(B223,'Razzball Projections'!$B$2:$W$322,14,FALSE)</f>
        <v>37</v>
      </c>
      <c t="str" s="4" r="S223">
        <f>VLOOKUP(B223,'Razzball Projections'!$B$2:$W$322,15,FALSE)</f>
        <v>494</v>
      </c>
      <c t="str" s="4" r="T223">
        <f>VLOOKUP(B223,'Razzball Projections'!$B$2:$W$322,16,FALSE)</f>
        <v>3</v>
      </c>
      <c t="str" s="33" r="U223">
        <f>VLOOKUP(B223,'Razzball Projections'!$B$2:$W$322,17,FALSE)</f>
        <v>65.2</v>
      </c>
      <c t="str" s="33" r="V223">
        <f>VLOOKUP(B223,'Razzball Projections'!$B$2:$W$322,18,FALSE)</f>
        <v>83.9</v>
      </c>
      <c t="str" s="33" r="W223">
        <f>VLOOKUP(B223,'Razzball Projections'!$B$2:$W$322,19,FALSE)</f>
        <v>102.6</v>
      </c>
      <c t="str" s="45" r="X223">
        <f>VLOOKUP(B223,'Razzball Projections'!$B$2:$W$322,20,FALSE)</f>
        <v>$0</v>
      </c>
      <c t="str" s="45" r="Y223">
        <f>VLOOKUP(B223,'Razzball Projections'!$B$2:$W$322,21,FALSE)</f>
        <v>$0</v>
      </c>
      <c t="str" s="45" r="Z223">
        <f>VLOOKUP(B223,'Razzball Projections'!$B$2:$W$322,22,FALSE)</f>
        <v>$0</v>
      </c>
      <c s="2" r="AB223"/>
    </row>
    <row customHeight="1" r="224" ht="15.0">
      <c t="str" s="44" r="A224">
        <f>VLOOKUP(B224&amp;"*",'Razzball Rankings'!$B$5:$H$204,7,FALSE)</f>
        <v>#N/A</v>
      </c>
      <c t="str" s="29" r="B224">
        <f>'Razzball Projections'!B195</f>
        <v>Allen Robinson</v>
      </c>
      <c t="str" s="4" r="C224">
        <f>VLOOKUP(B224,'Razzball Projections'!$B$2:$W$322,2,FALSE)</f>
        <v>WR</v>
      </c>
      <c t="str" s="4" r="D224">
        <f>VLOOKUP(B224,'Razzball Projections'!$B$2:$W$322,3,FALSE)</f>
        <v>JAC</v>
      </c>
      <c s="4" r="E224"/>
      <c t="str" s="33" r="F224">
        <f>VLOOKUP(B224,'Fantasy Pros ECR'!$B$6:$H$312,7,FALSE)</f>
        <v>172.8</v>
      </c>
      <c t="str" s="33" r="G224">
        <f>VLOOKUP(B224,'Fantasy Pros ADP'!$B$6:$M$253,12,FALSE)</f>
        <v>#N/A</v>
      </c>
      <c t="str" s="4" r="H224">
        <f>VLOOKUP(B224,'Razzball Projections'!$B$2:$W$322,4,FALSE)</f>
        <v>0</v>
      </c>
      <c t="str" s="4" r="I224">
        <f>VLOOKUP(B224,'Razzball Projections'!$B$2:$W$322,5,FALSE)</f>
        <v>0</v>
      </c>
      <c t="str" s="4" r="J224">
        <f>VLOOKUP(B224,'Razzball Projections'!$B$2:$W$322,6,FALSE)</f>
        <v>0</v>
      </c>
      <c t="str" s="4" r="K224">
        <f>VLOOKUP(B224,'Razzball Projections'!$B$2:$W$322,7,FALSE)</f>
        <v>0</v>
      </c>
      <c t="str" s="4" r="L224">
        <f>VLOOKUP(B224,'Razzball Projections'!$B$2:$W$322,8,FALSE)</f>
        <v>0</v>
      </c>
      <c t="str" s="4" r="M224">
        <f>VLOOKUP(B224,'Razzball Projections'!$B$2:$W$322,9,FALSE)</f>
        <v>0</v>
      </c>
      <c t="str" s="4" r="N224">
        <f>VLOOKUP(B224,'Razzball Projections'!$B$2:$W$322,10,FALSE)</f>
        <v>0</v>
      </c>
      <c t="str" s="4" r="O224">
        <f>VLOOKUP(B224,'Razzball Projections'!$B$2:$W$322,11,FALSE)</f>
        <v>0</v>
      </c>
      <c t="str" s="4" r="P224">
        <f>VLOOKUP(B224,'Razzball Projections'!$B$2:$W$322,12,FALSE)</f>
        <v>0</v>
      </c>
      <c t="str" s="4" r="Q224">
        <f>VLOOKUP(B224,'Razzball Projections'!$B$2:$W$322,13,FALSE)</f>
        <v>1</v>
      </c>
      <c t="str" s="4" r="R224">
        <f>VLOOKUP(B224,'Razzball Projections'!$B$2:$W$322,14,FALSE)</f>
        <v>34</v>
      </c>
      <c t="str" s="4" r="S224">
        <f>VLOOKUP(B224,'Razzball Projections'!$B$2:$W$322,15,FALSE)</f>
        <v>500</v>
      </c>
      <c t="str" s="4" r="T224">
        <f>VLOOKUP(B224,'Razzball Projections'!$B$2:$W$322,16,FALSE)</f>
        <v>3</v>
      </c>
      <c t="str" s="33" r="U224">
        <f>VLOOKUP(B224,'Razzball Projections'!$B$2:$W$322,17,FALSE)</f>
        <v>68.4</v>
      </c>
      <c t="str" s="33" r="V224">
        <f>VLOOKUP(B224,'Razzball Projections'!$B$2:$W$322,18,FALSE)</f>
        <v>85.3</v>
      </c>
      <c t="str" s="33" r="W224">
        <f>VLOOKUP(B224,'Razzball Projections'!$B$2:$W$322,19,FALSE)</f>
        <v>102.2</v>
      </c>
      <c t="str" s="45" r="X224">
        <f>VLOOKUP(B224,'Razzball Projections'!$B$2:$W$322,20,FALSE)</f>
        <v>$0</v>
      </c>
      <c t="str" s="45" r="Y224">
        <f>VLOOKUP(B224,'Razzball Projections'!$B$2:$W$322,21,FALSE)</f>
        <v>$0</v>
      </c>
      <c t="str" s="45" r="Z224">
        <f>VLOOKUP(B224,'Razzball Projections'!$B$2:$W$322,22,FALSE)</f>
        <v>$0</v>
      </c>
      <c s="2" r="AB224"/>
    </row>
    <row customHeight="1" r="225" ht="15.0">
      <c t="str" s="44" r="A225">
        <f>VLOOKUP(B225&amp;"*",'Razzball Rankings'!$B$5:$H$204,7,FALSE)</f>
        <v>#N/A</v>
      </c>
      <c t="str" s="29" r="B225">
        <f>'Razzball Projections'!B196</f>
        <v>Ted Ginn Jr.</v>
      </c>
      <c t="str" s="4" r="C225">
        <f>VLOOKUP(B225,'Razzball Projections'!$B$2:$W$322,2,FALSE)</f>
        <v>WR</v>
      </c>
      <c t="str" s="4" r="D225">
        <f>VLOOKUP(B225,'Razzball Projections'!$B$2:$W$322,3,FALSE)</f>
        <v>ARI</v>
      </c>
      <c s="4" r="E225"/>
      <c t="str" s="33" r="F225">
        <f>VLOOKUP(B225,'Fantasy Pros ECR'!$B$6:$H$312,7,FALSE)</f>
        <v>#N/A</v>
      </c>
      <c t="str" s="33" r="G225">
        <f>VLOOKUP(B225,'Fantasy Pros ADP'!$B$6:$M$253,12,FALSE)</f>
        <v>#N/A</v>
      </c>
      <c t="str" s="4" r="H225">
        <f>VLOOKUP(B225,'Razzball Projections'!$B$2:$W$322,4,FALSE)</f>
        <v>0</v>
      </c>
      <c t="str" s="4" r="I225">
        <f>VLOOKUP(B225,'Razzball Projections'!$B$2:$W$322,5,FALSE)</f>
        <v>0</v>
      </c>
      <c t="str" s="4" r="J225">
        <f>VLOOKUP(B225,'Razzball Projections'!$B$2:$W$322,6,FALSE)</f>
        <v>0</v>
      </c>
      <c t="str" s="4" r="K225">
        <f>VLOOKUP(B225,'Razzball Projections'!$B$2:$W$322,7,FALSE)</f>
        <v>0</v>
      </c>
      <c t="str" s="4" r="L225">
        <f>VLOOKUP(B225,'Razzball Projections'!$B$2:$W$322,8,FALSE)</f>
        <v>0</v>
      </c>
      <c t="str" s="4" r="M225">
        <f>VLOOKUP(B225,'Razzball Projections'!$B$2:$W$322,9,FALSE)</f>
        <v>0</v>
      </c>
      <c t="str" s="4" r="N225">
        <f>VLOOKUP(B225,'Razzball Projections'!$B$2:$W$322,10,FALSE)</f>
        <v>4</v>
      </c>
      <c t="str" s="4" r="O225">
        <f>VLOOKUP(B225,'Razzball Projections'!$B$2:$W$322,11,FALSE)</f>
        <v>25</v>
      </c>
      <c t="str" s="4" r="P225">
        <f>VLOOKUP(B225,'Razzball Projections'!$B$2:$W$322,12,FALSE)</f>
        <v>0</v>
      </c>
      <c t="str" s="4" r="Q225">
        <f>VLOOKUP(B225,'Razzball Projections'!$B$2:$W$322,13,FALSE)</f>
        <v>0</v>
      </c>
      <c t="str" s="4" r="R225">
        <f>VLOOKUP(B225,'Razzball Projections'!$B$2:$W$322,14,FALSE)</f>
        <v>33</v>
      </c>
      <c t="str" s="4" r="S225">
        <f>VLOOKUP(B225,'Razzball Projections'!$B$2:$W$322,15,FALSE)</f>
        <v>477</v>
      </c>
      <c t="str" s="4" r="T225">
        <f>VLOOKUP(B225,'Razzball Projections'!$B$2:$W$322,16,FALSE)</f>
        <v>3</v>
      </c>
      <c t="str" s="33" r="U225">
        <f>VLOOKUP(B225,'Razzball Projections'!$B$2:$W$322,17,FALSE)</f>
        <v>68.7</v>
      </c>
      <c t="str" s="33" r="V225">
        <f>VLOOKUP(B225,'Razzball Projections'!$B$2:$W$322,18,FALSE)</f>
        <v>85.1</v>
      </c>
      <c t="str" s="33" r="W225">
        <f>VLOOKUP(B225,'Razzball Projections'!$B$2:$W$322,19,FALSE)</f>
        <v>101.5</v>
      </c>
      <c t="str" s="45" r="X225">
        <f>VLOOKUP(B225,'Razzball Projections'!$B$2:$W$322,20,FALSE)</f>
        <v>$0</v>
      </c>
      <c t="str" s="45" r="Y225">
        <f>VLOOKUP(B225,'Razzball Projections'!$B$2:$W$322,21,FALSE)</f>
        <v>$0</v>
      </c>
      <c t="str" s="45" r="Z225">
        <f>VLOOKUP(B225,'Razzball Projections'!$B$2:$W$322,22,FALSE)</f>
        <v>$0</v>
      </c>
      <c s="2" r="AB225"/>
    </row>
    <row customHeight="1" r="226" ht="15.0">
      <c t="str" s="44" r="A226">
        <f>VLOOKUP(B226&amp;"*",'Razzball Rankings'!$B$5:$H$204,7,FALSE)</f>
        <v>#N/A</v>
      </c>
      <c t="str" s="29" r="B226">
        <f>'Razzball Projections'!B197</f>
        <v>Brandon Gibson</v>
      </c>
      <c t="str" s="4" r="C226">
        <f>VLOOKUP(B226,'Razzball Projections'!$B$2:$W$322,2,FALSE)</f>
        <v>WR</v>
      </c>
      <c t="str" s="4" r="D226">
        <f>VLOOKUP(B226,'Razzball Projections'!$B$2:$W$322,3,FALSE)</f>
        <v>MIA</v>
      </c>
      <c s="4" r="E226"/>
      <c t="str" s="33" r="F226">
        <f>VLOOKUP(B226,'Fantasy Pros ECR'!$B$6:$H$312,7,FALSE)</f>
        <v>191.0</v>
      </c>
      <c t="str" s="33" r="G226">
        <f>VLOOKUP(B226,'Fantasy Pros ADP'!$B$6:$M$253,12,FALSE)</f>
        <v>#N/A</v>
      </c>
      <c t="str" s="4" r="H226">
        <f>VLOOKUP(B226,'Razzball Projections'!$B$2:$W$322,4,FALSE)</f>
        <v>0</v>
      </c>
      <c t="str" s="4" r="I226">
        <f>VLOOKUP(B226,'Razzball Projections'!$B$2:$W$322,5,FALSE)</f>
        <v>0</v>
      </c>
      <c t="str" s="4" r="J226">
        <f>VLOOKUP(B226,'Razzball Projections'!$B$2:$W$322,6,FALSE)</f>
        <v>0</v>
      </c>
      <c t="str" s="4" r="K226">
        <f>VLOOKUP(B226,'Razzball Projections'!$B$2:$W$322,7,FALSE)</f>
        <v>0</v>
      </c>
      <c t="str" s="4" r="L226">
        <f>VLOOKUP(B226,'Razzball Projections'!$B$2:$W$322,8,FALSE)</f>
        <v>0</v>
      </c>
      <c t="str" s="4" r="M226">
        <f>VLOOKUP(B226,'Razzball Projections'!$B$2:$W$322,9,FALSE)</f>
        <v>0</v>
      </c>
      <c t="str" s="4" r="N226">
        <f>VLOOKUP(B226,'Razzball Projections'!$B$2:$W$322,10,FALSE)</f>
        <v>0</v>
      </c>
      <c t="str" s="4" r="O226">
        <f>VLOOKUP(B226,'Razzball Projections'!$B$2:$W$322,11,FALSE)</f>
        <v>0</v>
      </c>
      <c t="str" s="4" r="P226">
        <f>VLOOKUP(B226,'Razzball Projections'!$B$2:$W$322,12,FALSE)</f>
        <v>0</v>
      </c>
      <c t="str" s="4" r="Q226">
        <f>VLOOKUP(B226,'Razzball Projections'!$B$2:$W$322,13,FALSE)</f>
        <v>0</v>
      </c>
      <c t="str" s="4" r="R226">
        <f>VLOOKUP(B226,'Razzball Projections'!$B$2:$W$322,14,FALSE)</f>
        <v>40</v>
      </c>
      <c t="str" s="4" r="S226">
        <f>VLOOKUP(B226,'Razzball Projections'!$B$2:$W$322,15,FALSE)</f>
        <v>473</v>
      </c>
      <c t="str" s="4" r="T226">
        <f>VLOOKUP(B226,'Razzball Projections'!$B$2:$W$322,16,FALSE)</f>
        <v>2</v>
      </c>
      <c t="str" s="33" r="U226">
        <f>VLOOKUP(B226,'Razzball Projections'!$B$2:$W$322,17,FALSE)</f>
        <v>61.7</v>
      </c>
      <c t="str" s="33" r="V226">
        <f>VLOOKUP(B226,'Razzball Projections'!$B$2:$W$322,18,FALSE)</f>
        <v>81.4</v>
      </c>
      <c t="str" s="33" r="W226">
        <f>VLOOKUP(B226,'Razzball Projections'!$B$2:$W$322,19,FALSE)</f>
        <v>101.2</v>
      </c>
      <c t="str" s="45" r="X226">
        <f>VLOOKUP(B226,'Razzball Projections'!$B$2:$W$322,20,FALSE)</f>
        <v>$0</v>
      </c>
      <c t="str" s="45" r="Y226">
        <f>VLOOKUP(B226,'Razzball Projections'!$B$2:$W$322,21,FALSE)</f>
        <v>$0</v>
      </c>
      <c t="str" s="45" r="Z226">
        <f>VLOOKUP(B226,'Razzball Projections'!$B$2:$W$322,22,FALSE)</f>
        <v>$0</v>
      </c>
      <c s="2" r="AB226"/>
    </row>
    <row customHeight="1" r="227" ht="15.0">
      <c t="str" s="44" r="A227">
        <f>VLOOKUP(B227&amp;"*",'Razzball Rankings'!$B$5:$H$204,7,FALSE)</f>
        <v>#N/A</v>
      </c>
      <c t="str" s="29" r="B227">
        <f>'Razzball Projections'!B198</f>
        <v>Josh Gordon</v>
      </c>
      <c t="str" s="4" r="C227">
        <f>VLOOKUP(B227,'Razzball Projections'!$B$2:$W$322,2,FALSE)</f>
        <v>WR</v>
      </c>
      <c t="str" s="4" r="D227">
        <f>VLOOKUP(B227,'Razzball Projections'!$B$2:$W$322,3,FALSE)</f>
        <v>CLE</v>
      </c>
      <c s="4" r="E227"/>
      <c t="str" s="33" r="F227">
        <f>VLOOKUP(B227,'Fantasy Pros ECR'!$B$6:$H$312,7,FALSE)</f>
        <v>128.8</v>
      </c>
      <c t="str" s="33" r="G227">
        <f>VLOOKUP(B227,'Fantasy Pros ADP'!$B$6:$M$253,12,FALSE)</f>
        <v>136.4</v>
      </c>
      <c t="str" s="4" r="H227">
        <f>VLOOKUP(B227,'Razzball Projections'!$B$2:$W$322,4,FALSE)</f>
        <v>0</v>
      </c>
      <c t="str" s="4" r="I227">
        <f>VLOOKUP(B227,'Razzball Projections'!$B$2:$W$322,5,FALSE)</f>
        <v>0</v>
      </c>
      <c t="str" s="4" r="J227">
        <f>VLOOKUP(B227,'Razzball Projections'!$B$2:$W$322,6,FALSE)</f>
        <v>0</v>
      </c>
      <c t="str" s="4" r="K227">
        <f>VLOOKUP(B227,'Razzball Projections'!$B$2:$W$322,7,FALSE)</f>
        <v>0</v>
      </c>
      <c t="str" s="4" r="L227">
        <f>VLOOKUP(B227,'Razzball Projections'!$B$2:$W$322,8,FALSE)</f>
        <v>0</v>
      </c>
      <c t="str" s="4" r="M227">
        <f>VLOOKUP(B227,'Razzball Projections'!$B$2:$W$322,9,FALSE)</f>
        <v>0</v>
      </c>
      <c t="str" s="4" r="N227">
        <f>VLOOKUP(B227,'Razzball Projections'!$B$2:$W$322,10,FALSE)</f>
        <v>0</v>
      </c>
      <c t="str" s="4" r="O227">
        <f>VLOOKUP(B227,'Razzball Projections'!$B$2:$W$322,11,FALSE)</f>
        <v>0</v>
      </c>
      <c t="str" s="4" r="P227">
        <f>VLOOKUP(B227,'Razzball Projections'!$B$2:$W$322,12,FALSE)</f>
        <v>0</v>
      </c>
      <c t="str" s="4" r="Q227">
        <f>VLOOKUP(B227,'Razzball Projections'!$B$2:$W$322,13,FALSE)</f>
        <v>1</v>
      </c>
      <c t="str" s="4" r="R227">
        <f>VLOOKUP(B227,'Razzball Projections'!$B$2:$W$322,14,FALSE)</f>
        <v>31</v>
      </c>
      <c t="str" s="4" r="S227">
        <f>VLOOKUP(B227,'Razzball Projections'!$B$2:$W$322,15,FALSE)</f>
        <v>467</v>
      </c>
      <c t="str" s="4" r="T227">
        <f>VLOOKUP(B227,'Razzball Projections'!$B$2:$W$322,16,FALSE)</f>
        <v>4</v>
      </c>
      <c t="str" s="33" r="U227">
        <f>VLOOKUP(B227,'Razzball Projections'!$B$2:$W$322,17,FALSE)</f>
        <v>69.9</v>
      </c>
      <c t="str" s="33" r="V227">
        <f>VLOOKUP(B227,'Razzball Projections'!$B$2:$W$322,18,FALSE)</f>
        <v>85.4</v>
      </c>
      <c t="str" s="33" r="W227">
        <f>VLOOKUP(B227,'Razzball Projections'!$B$2:$W$322,19,FALSE)</f>
        <v>100.9</v>
      </c>
      <c t="str" s="45" r="X227">
        <f>VLOOKUP(B227,'Razzball Projections'!$B$2:$W$322,20,FALSE)</f>
        <v>$0</v>
      </c>
      <c t="str" s="45" r="Y227">
        <f>VLOOKUP(B227,'Razzball Projections'!$B$2:$W$322,21,FALSE)</f>
        <v>$0</v>
      </c>
      <c t="str" s="45" r="Z227">
        <f>VLOOKUP(B227,'Razzball Projections'!$B$2:$W$322,22,FALSE)</f>
        <v>$0</v>
      </c>
      <c s="2" r="AB227"/>
    </row>
    <row customHeight="1" r="228" ht="15.0">
      <c t="str" s="44" r="A228">
        <f>VLOOKUP(B228&amp;"*",'Razzball Rankings'!$B$5:$H$204,7,FALSE)</f>
        <v>#N/A</v>
      </c>
      <c t="str" s="29" r="B228">
        <f>'Razzball Projections'!B200</f>
        <v>Geno Smith</v>
      </c>
      <c t="str" s="4" r="C228">
        <f>VLOOKUP(B228,'Razzball Projections'!$B$2:$W$322,2,FALSE)</f>
        <v>QB</v>
      </c>
      <c t="str" s="4" r="D228">
        <f>VLOOKUP(B228,'Razzball Projections'!$B$2:$W$322,3,FALSE)</f>
        <v>NYJ</v>
      </c>
      <c s="4" r="E228"/>
      <c t="str" s="33" r="F228">
        <f>VLOOKUP(B228,'Fantasy Pros ECR'!$B$6:$H$312,7,FALSE)</f>
        <v>172.4</v>
      </c>
      <c t="str" s="33" r="G228">
        <f>VLOOKUP(B228,'Fantasy Pros ADP'!$B$6:$M$253,12,FALSE)</f>
        <v>#N/A</v>
      </c>
      <c t="str" s="4" r="H228">
        <f>VLOOKUP(B228,'Razzball Projections'!$B$2:$W$322,4,FALSE)</f>
        <v>281</v>
      </c>
      <c t="str" s="4" r="I228">
        <f>VLOOKUP(B228,'Razzball Projections'!$B$2:$W$322,5,FALSE)</f>
        <v>156</v>
      </c>
      <c t="str" s="4" r="J228">
        <f>VLOOKUP(B228,'Razzball Projections'!$B$2:$W$322,6,FALSE)</f>
        <v>55.5</v>
      </c>
      <c t="str" s="4" r="K228">
        <f>VLOOKUP(B228,'Razzball Projections'!$B$2:$W$322,7,FALSE)</f>
        <v>1543</v>
      </c>
      <c t="str" s="4" r="L228">
        <f>VLOOKUP(B228,'Razzball Projections'!$B$2:$W$322,8,FALSE)</f>
        <v>10</v>
      </c>
      <c t="str" s="4" r="M228">
        <f>VLOOKUP(B228,'Razzball Projections'!$B$2:$W$322,9,FALSE)</f>
        <v>10</v>
      </c>
      <c t="str" s="4" r="N228">
        <f>VLOOKUP(B228,'Razzball Projections'!$B$2:$W$322,10,FALSE)</f>
        <v>42</v>
      </c>
      <c t="str" s="4" r="O228">
        <f>VLOOKUP(B228,'Razzball Projections'!$B$2:$W$322,11,FALSE)</f>
        <v>167</v>
      </c>
      <c t="str" s="4" r="P228">
        <f>VLOOKUP(B228,'Razzball Projections'!$B$2:$W$322,12,FALSE)</f>
        <v>1</v>
      </c>
      <c t="str" s="4" r="Q228">
        <f>VLOOKUP(B228,'Razzball Projections'!$B$2:$W$322,13,FALSE)</f>
        <v>3</v>
      </c>
      <c t="str" s="4" r="R228">
        <f>VLOOKUP(B228,'Razzball Projections'!$B$2:$W$322,14,FALSE)</f>
        <v>0</v>
      </c>
      <c t="str" s="4" r="S228">
        <f>VLOOKUP(B228,'Razzball Projections'!$B$2:$W$322,15,FALSE)</f>
        <v>0</v>
      </c>
      <c t="str" s="4" r="T228">
        <f>VLOOKUP(B228,'Razzball Projections'!$B$2:$W$322,16,FALSE)</f>
        <v>0</v>
      </c>
      <c t="str" s="33" r="U228">
        <f>VLOOKUP(B228,'Razzball Projections'!$B$2:$W$322,17,FALSE)</f>
        <v>99.6</v>
      </c>
      <c t="str" s="33" r="V228">
        <f>VLOOKUP(B228,'Razzball Projections'!$B$2:$W$322,18,FALSE)</f>
        <v>99.6</v>
      </c>
      <c t="str" s="33" r="W228">
        <f>VLOOKUP(B228,'Razzball Projections'!$B$2:$W$322,19,FALSE)</f>
        <v>99.6</v>
      </c>
      <c t="str" s="45" r="X228">
        <f>VLOOKUP(B228,'Razzball Projections'!$B$2:$W$322,20,FALSE)</f>
        <v>$0</v>
      </c>
      <c t="str" s="45" r="Y228">
        <f>VLOOKUP(B228,'Razzball Projections'!$B$2:$W$322,21,FALSE)</f>
        <v>$0</v>
      </c>
      <c t="str" s="45" r="Z228">
        <f>VLOOKUP(B228,'Razzball Projections'!$B$2:$W$322,22,FALSE)</f>
        <v>$0</v>
      </c>
      <c s="2" r="AB228"/>
    </row>
    <row customHeight="1" r="229" ht="15.0">
      <c t="str" s="44" r="A229">
        <f>VLOOKUP(B229&amp;"*",'Razzball Rankings'!$B$5:$H$204,7,FALSE)</f>
        <v>#N/A</v>
      </c>
      <c t="str" s="29" r="B229">
        <f>'Razzball Projections'!B201</f>
        <v>Jerome Simpson</v>
      </c>
      <c t="str" s="4" r="C229">
        <f>VLOOKUP(B229,'Razzball Projections'!$B$2:$W$322,2,FALSE)</f>
        <v>WR</v>
      </c>
      <c t="str" s="4" r="D229">
        <f>VLOOKUP(B229,'Razzball Projections'!$B$2:$W$322,3,FALSE)</f>
        <v>MIN</v>
      </c>
      <c s="4" r="E229"/>
      <c t="str" s="33" r="F229">
        <f>VLOOKUP(B229,'Fantasy Pros ECR'!$B$6:$H$312,7,FALSE)</f>
        <v>#N/A</v>
      </c>
      <c t="str" s="33" r="G229">
        <f>VLOOKUP(B229,'Fantasy Pros ADP'!$B$6:$M$253,12,FALSE)</f>
        <v>#N/A</v>
      </c>
      <c t="str" s="4" r="H229">
        <f>VLOOKUP(B229,'Razzball Projections'!$B$2:$W$322,4,FALSE)</f>
        <v>0</v>
      </c>
      <c t="str" s="4" r="I229">
        <f>VLOOKUP(B229,'Razzball Projections'!$B$2:$W$322,5,FALSE)</f>
        <v>0</v>
      </c>
      <c t="str" s="4" r="J229">
        <f>VLOOKUP(B229,'Razzball Projections'!$B$2:$W$322,6,FALSE)</f>
        <v>0</v>
      </c>
      <c t="str" s="4" r="K229">
        <f>VLOOKUP(B229,'Razzball Projections'!$B$2:$W$322,7,FALSE)</f>
        <v>0</v>
      </c>
      <c t="str" s="4" r="L229">
        <f>VLOOKUP(B229,'Razzball Projections'!$B$2:$W$322,8,FALSE)</f>
        <v>0</v>
      </c>
      <c t="str" s="4" r="M229">
        <f>VLOOKUP(B229,'Razzball Projections'!$B$2:$W$322,9,FALSE)</f>
        <v>0</v>
      </c>
      <c t="str" s="4" r="N229">
        <f>VLOOKUP(B229,'Razzball Projections'!$B$2:$W$322,10,FALSE)</f>
        <v>0</v>
      </c>
      <c t="str" s="4" r="O229">
        <f>VLOOKUP(B229,'Razzball Projections'!$B$2:$W$322,11,FALSE)</f>
        <v>0</v>
      </c>
      <c t="str" s="4" r="P229">
        <f>VLOOKUP(B229,'Razzball Projections'!$B$2:$W$322,12,FALSE)</f>
        <v>0</v>
      </c>
      <c t="str" s="4" r="Q229">
        <f>VLOOKUP(B229,'Razzball Projections'!$B$2:$W$322,13,FALSE)</f>
        <v>1</v>
      </c>
      <c t="str" s="4" r="R229">
        <f>VLOOKUP(B229,'Razzball Projections'!$B$2:$W$322,14,FALSE)</f>
        <v>36</v>
      </c>
      <c t="str" s="4" r="S229">
        <f>VLOOKUP(B229,'Razzball Projections'!$B$2:$W$322,15,FALSE)</f>
        <v>514</v>
      </c>
      <c t="str" s="4" r="T229">
        <f>VLOOKUP(B229,'Razzball Projections'!$B$2:$W$322,16,FALSE)</f>
        <v>2</v>
      </c>
      <c t="str" s="33" r="U229">
        <f>VLOOKUP(B229,'Razzball Projections'!$B$2:$W$322,17,FALSE)</f>
        <v>63.2</v>
      </c>
      <c t="str" s="33" r="V229">
        <f>VLOOKUP(B229,'Razzball Projections'!$B$2:$W$322,18,FALSE)</f>
        <v>81.3</v>
      </c>
      <c t="str" s="33" r="W229">
        <f>VLOOKUP(B229,'Razzball Projections'!$B$2:$W$322,19,FALSE)</f>
        <v>99.5</v>
      </c>
      <c t="str" s="45" r="X229">
        <f>VLOOKUP(B229,'Razzball Projections'!$B$2:$W$322,20,FALSE)</f>
        <v>$0</v>
      </c>
      <c t="str" s="45" r="Y229">
        <f>VLOOKUP(B229,'Razzball Projections'!$B$2:$W$322,21,FALSE)</f>
        <v>$0</v>
      </c>
      <c t="str" s="45" r="Z229">
        <f>VLOOKUP(B229,'Razzball Projections'!$B$2:$W$322,22,FALSE)</f>
        <v>$0</v>
      </c>
      <c s="2" r="AB229"/>
    </row>
    <row customHeight="1" r="230" ht="15.0">
      <c t="str" s="44" r="A230">
        <f>VLOOKUP(B230&amp;"*",'Razzball Rankings'!$B$5:$H$204,7,FALSE)</f>
        <v>#N/A</v>
      </c>
      <c t="str" s="29" r="B230">
        <f>'Razzball Projections'!B202</f>
        <v>Ace Sanders</v>
      </c>
      <c t="str" s="4" r="C230">
        <f>VLOOKUP(B230,'Razzball Projections'!$B$2:$W$322,2,FALSE)</f>
        <v>WR</v>
      </c>
      <c t="str" s="4" r="D230">
        <f>VLOOKUP(B230,'Razzball Projections'!$B$2:$W$322,3,FALSE)</f>
        <v>JAC</v>
      </c>
      <c s="4" r="E230"/>
      <c t="str" s="33" r="F230">
        <f>VLOOKUP(B230,'Fantasy Pros ECR'!$B$6:$H$312,7,FALSE)</f>
        <v>#N/A</v>
      </c>
      <c t="str" s="33" r="G230">
        <f>VLOOKUP(B230,'Fantasy Pros ADP'!$B$6:$M$253,12,FALSE)</f>
        <v>#N/A</v>
      </c>
      <c t="str" s="4" r="H230">
        <f>VLOOKUP(B230,'Razzball Projections'!$B$2:$W$322,4,FALSE)</f>
        <v>0</v>
      </c>
      <c t="str" s="4" r="I230">
        <f>VLOOKUP(B230,'Razzball Projections'!$B$2:$W$322,5,FALSE)</f>
        <v>0</v>
      </c>
      <c t="str" s="4" r="J230">
        <f>VLOOKUP(B230,'Razzball Projections'!$B$2:$W$322,6,FALSE)</f>
        <v>0</v>
      </c>
      <c t="str" s="4" r="K230">
        <f>VLOOKUP(B230,'Razzball Projections'!$B$2:$W$322,7,FALSE)</f>
        <v>0</v>
      </c>
      <c t="str" s="4" r="L230">
        <f>VLOOKUP(B230,'Razzball Projections'!$B$2:$W$322,8,FALSE)</f>
        <v>0</v>
      </c>
      <c t="str" s="4" r="M230">
        <f>VLOOKUP(B230,'Razzball Projections'!$B$2:$W$322,9,FALSE)</f>
        <v>0</v>
      </c>
      <c t="str" s="4" r="N230">
        <f>VLOOKUP(B230,'Razzball Projections'!$B$2:$W$322,10,FALSE)</f>
        <v>3</v>
      </c>
      <c t="str" s="4" r="O230">
        <f>VLOOKUP(B230,'Razzball Projections'!$B$2:$W$322,11,FALSE)</f>
        <v>11</v>
      </c>
      <c t="str" s="4" r="P230">
        <f>VLOOKUP(B230,'Razzball Projections'!$B$2:$W$322,12,FALSE)</f>
        <v>0</v>
      </c>
      <c t="str" s="4" r="Q230">
        <f>VLOOKUP(B230,'Razzball Projections'!$B$2:$W$322,13,FALSE)</f>
        <v>0</v>
      </c>
      <c t="str" s="4" r="R230">
        <f>VLOOKUP(B230,'Razzball Projections'!$B$2:$W$322,14,FALSE)</f>
        <v>43</v>
      </c>
      <c t="str" s="4" r="S230">
        <f>VLOOKUP(B230,'Razzball Projections'!$B$2:$W$322,15,FALSE)</f>
        <v>443</v>
      </c>
      <c t="str" s="4" r="T230">
        <f>VLOOKUP(B230,'Razzball Projections'!$B$2:$W$322,16,FALSE)</f>
        <v>2</v>
      </c>
      <c t="str" s="33" r="U230">
        <f>VLOOKUP(B230,'Razzball Projections'!$B$2:$W$322,17,FALSE)</f>
        <v>54.3</v>
      </c>
      <c t="str" s="33" r="V230">
        <f>VLOOKUP(B230,'Razzball Projections'!$B$2:$W$322,18,FALSE)</f>
        <v>76.0</v>
      </c>
      <c t="str" s="33" r="W230">
        <f>VLOOKUP(B230,'Razzball Projections'!$B$2:$W$322,19,FALSE)</f>
        <v>97.6</v>
      </c>
      <c t="str" s="45" r="X230">
        <f>VLOOKUP(B230,'Razzball Projections'!$B$2:$W$322,20,FALSE)</f>
        <v>$0</v>
      </c>
      <c t="str" s="45" r="Y230">
        <f>VLOOKUP(B230,'Razzball Projections'!$B$2:$W$322,21,FALSE)</f>
        <v>$0</v>
      </c>
      <c t="str" s="45" r="Z230">
        <f>VLOOKUP(B230,'Razzball Projections'!$B$2:$W$322,22,FALSE)</f>
        <v>$0</v>
      </c>
      <c s="2" r="AB230"/>
    </row>
    <row customHeight="1" r="231" ht="15.0">
      <c t="str" s="44" r="A231">
        <f>VLOOKUP(B231&amp;"*",'Razzball Rankings'!$B$5:$H$204,7,FALSE)</f>
        <v>#N/A</v>
      </c>
      <c t="str" s="29" r="B231">
        <f>'Razzball Projections'!B206</f>
        <v>Eddie Royal</v>
      </c>
      <c t="str" s="4" r="C231">
        <f>VLOOKUP(B231,'Razzball Projections'!$B$2:$W$322,2,FALSE)</f>
        <v>WR</v>
      </c>
      <c t="str" s="4" r="D231">
        <f>VLOOKUP(B231,'Razzball Projections'!$B$2:$W$322,3,FALSE)</f>
        <v>SD</v>
      </c>
      <c s="4" r="E231"/>
      <c t="str" s="33" r="F231">
        <f>VLOOKUP(B231,'Fantasy Pros ECR'!$B$6:$H$312,7,FALSE)</f>
        <v>193.3</v>
      </c>
      <c t="str" s="33" r="G231">
        <f>VLOOKUP(B231,'Fantasy Pros ADP'!$B$6:$M$253,12,FALSE)</f>
        <v>#N/A</v>
      </c>
      <c t="str" s="4" r="H231">
        <f>VLOOKUP(B231,'Razzball Projections'!$B$2:$W$322,4,FALSE)</f>
        <v>0</v>
      </c>
      <c t="str" s="4" r="I231">
        <f>VLOOKUP(B231,'Razzball Projections'!$B$2:$W$322,5,FALSE)</f>
        <v>0</v>
      </c>
      <c t="str" s="4" r="J231">
        <f>VLOOKUP(B231,'Razzball Projections'!$B$2:$W$322,6,FALSE)</f>
        <v>0</v>
      </c>
      <c t="str" s="4" r="K231">
        <f>VLOOKUP(B231,'Razzball Projections'!$B$2:$W$322,7,FALSE)</f>
        <v>0</v>
      </c>
      <c t="str" s="4" r="L231">
        <f>VLOOKUP(B231,'Razzball Projections'!$B$2:$W$322,8,FALSE)</f>
        <v>0</v>
      </c>
      <c t="str" s="4" r="M231">
        <f>VLOOKUP(B231,'Razzball Projections'!$B$2:$W$322,9,FALSE)</f>
        <v>0</v>
      </c>
      <c t="str" s="4" r="N231">
        <f>VLOOKUP(B231,'Razzball Projections'!$B$2:$W$322,10,FALSE)</f>
        <v>2</v>
      </c>
      <c t="str" s="4" r="O231">
        <f>VLOOKUP(B231,'Razzball Projections'!$B$2:$W$322,11,FALSE)</f>
        <v>7</v>
      </c>
      <c t="str" s="4" r="P231">
        <f>VLOOKUP(B231,'Razzball Projections'!$B$2:$W$322,12,FALSE)</f>
        <v>0</v>
      </c>
      <c t="str" s="4" r="Q231">
        <f>VLOOKUP(B231,'Razzball Projections'!$B$2:$W$322,13,FALSE)</f>
        <v>1</v>
      </c>
      <c t="str" s="4" r="R231">
        <f>VLOOKUP(B231,'Razzball Projections'!$B$2:$W$322,14,FALSE)</f>
        <v>40</v>
      </c>
      <c t="str" s="4" r="S231">
        <f>VLOOKUP(B231,'Razzball Projections'!$B$2:$W$322,15,FALSE)</f>
        <v>470</v>
      </c>
      <c t="str" s="4" r="T231">
        <f>VLOOKUP(B231,'Razzball Projections'!$B$2:$W$322,16,FALSE)</f>
        <v>2</v>
      </c>
      <c t="str" s="33" r="U231">
        <f>VLOOKUP(B231,'Razzball Projections'!$B$2:$W$322,17,FALSE)</f>
        <v>56.3</v>
      </c>
      <c t="str" s="33" r="V231">
        <f>VLOOKUP(B231,'Razzball Projections'!$B$2:$W$322,18,FALSE)</f>
        <v>76.0</v>
      </c>
      <c t="str" s="33" r="W231">
        <f>VLOOKUP(B231,'Razzball Projections'!$B$2:$W$322,19,FALSE)</f>
        <v>95.8</v>
      </c>
      <c t="str" s="45" r="X231">
        <f>VLOOKUP(B231,'Razzball Projections'!$B$2:$W$322,20,FALSE)</f>
        <v>$0</v>
      </c>
      <c t="str" s="45" r="Y231">
        <f>VLOOKUP(B231,'Razzball Projections'!$B$2:$W$322,21,FALSE)</f>
        <v>$0</v>
      </c>
      <c t="str" s="45" r="Z231">
        <f>VLOOKUP(B231,'Razzball Projections'!$B$2:$W$322,22,FALSE)</f>
        <v>$0</v>
      </c>
      <c s="2" r="AB231"/>
    </row>
    <row customHeight="1" r="232" ht="15.0">
      <c t="str" s="44" r="A232">
        <f>VLOOKUP(B232&amp;"*",'Razzball Rankings'!$B$5:$H$204,7,FALSE)</f>
        <v>#N/A</v>
      </c>
      <c t="str" s="29" r="B232">
        <f>'Razzball Projections'!B211</f>
        <v>Greg Little</v>
      </c>
      <c t="str" s="4" r="C232">
        <f>VLOOKUP(B232,'Razzball Projections'!$B$2:$W$322,2,FALSE)</f>
        <v>WR</v>
      </c>
      <c t="str" s="4" r="D232">
        <f>VLOOKUP(B232,'Razzball Projections'!$B$2:$W$322,3,FALSE)</f>
        <v>OAK</v>
      </c>
      <c s="4" r="E232"/>
      <c t="str" s="33" r="F232">
        <f>VLOOKUP(B232,'Fantasy Pros ECR'!$B$6:$H$312,7,FALSE)</f>
        <v>#N/A</v>
      </c>
      <c t="str" s="33" r="G232">
        <f>VLOOKUP(B232,'Fantasy Pros ADP'!$B$6:$M$253,12,FALSE)</f>
        <v>#N/A</v>
      </c>
      <c t="str" s="4" r="H232">
        <f>VLOOKUP(B232,'Razzball Projections'!$B$2:$W$322,4,FALSE)</f>
        <v>0</v>
      </c>
      <c t="str" s="4" r="I232">
        <f>VLOOKUP(B232,'Razzball Projections'!$B$2:$W$322,5,FALSE)</f>
        <v>0</v>
      </c>
      <c t="str" s="4" r="J232">
        <f>VLOOKUP(B232,'Razzball Projections'!$B$2:$W$322,6,FALSE)</f>
        <v>0</v>
      </c>
      <c t="str" s="4" r="K232">
        <f>VLOOKUP(B232,'Razzball Projections'!$B$2:$W$322,7,FALSE)</f>
        <v>0</v>
      </c>
      <c t="str" s="4" r="L232">
        <f>VLOOKUP(B232,'Razzball Projections'!$B$2:$W$322,8,FALSE)</f>
        <v>0</v>
      </c>
      <c t="str" s="4" r="M232">
        <f>VLOOKUP(B232,'Razzball Projections'!$B$2:$W$322,9,FALSE)</f>
        <v>0</v>
      </c>
      <c t="str" s="4" r="N232">
        <f>VLOOKUP(B232,'Razzball Projections'!$B$2:$W$322,10,FALSE)</f>
        <v>0</v>
      </c>
      <c t="str" s="4" r="O232">
        <f>VLOOKUP(B232,'Razzball Projections'!$B$2:$W$322,11,FALSE)</f>
        <v>0</v>
      </c>
      <c t="str" s="4" r="P232">
        <f>VLOOKUP(B232,'Razzball Projections'!$B$2:$W$322,12,FALSE)</f>
        <v>0</v>
      </c>
      <c t="str" s="4" r="Q232">
        <f>VLOOKUP(B232,'Razzball Projections'!$B$2:$W$322,13,FALSE)</f>
        <v>0</v>
      </c>
      <c t="str" s="4" r="R232">
        <f>VLOOKUP(B232,'Razzball Projections'!$B$2:$W$322,14,FALSE)</f>
        <v>34</v>
      </c>
      <c t="str" s="4" r="S232">
        <f>VLOOKUP(B232,'Razzball Projections'!$B$2:$W$322,15,FALSE)</f>
        <v>471</v>
      </c>
      <c t="str" s="4" r="T232">
        <f>VLOOKUP(B232,'Razzball Projections'!$B$2:$W$322,16,FALSE)</f>
        <v>2</v>
      </c>
      <c t="str" s="33" r="U232">
        <f>VLOOKUP(B232,'Razzball Projections'!$B$2:$W$322,17,FALSE)</f>
        <v>58.5</v>
      </c>
      <c t="str" s="33" r="V232">
        <f>VLOOKUP(B232,'Razzball Projections'!$B$2:$W$322,18,FALSE)</f>
        <v>75.7</v>
      </c>
      <c t="str" s="33" r="W232">
        <f>VLOOKUP(B232,'Razzball Projections'!$B$2:$W$322,19,FALSE)</f>
        <v>92.9</v>
      </c>
      <c t="str" s="45" r="X232">
        <f>VLOOKUP(B232,'Razzball Projections'!$B$2:$W$322,20,FALSE)</f>
        <v>$0</v>
      </c>
      <c t="str" s="45" r="Y232">
        <f>VLOOKUP(B232,'Razzball Projections'!$B$2:$W$322,21,FALSE)</f>
        <v>$0</v>
      </c>
      <c t="str" s="45" r="Z232">
        <f>VLOOKUP(B232,'Razzball Projections'!$B$2:$W$322,22,FALSE)</f>
        <v>$0</v>
      </c>
      <c s="2" r="AB232"/>
    </row>
    <row customHeight="1" r="233" ht="15.0">
      <c t="str" s="44" r="A233">
        <f>VLOOKUP(B233&amp;"*",'Razzball Rankings'!$B$5:$H$204,7,FALSE)</f>
        <v>#N/A</v>
      </c>
      <c t="str" s="29" r="B233">
        <f>'Razzball Projections'!B215</f>
        <v>Davante Adams</v>
      </c>
      <c t="str" s="4" r="C233">
        <f>VLOOKUP(B233,'Razzball Projections'!$B$2:$W$322,2,FALSE)</f>
        <v>WR</v>
      </c>
      <c t="str" s="4" r="D233">
        <f>VLOOKUP(B233,'Razzball Projections'!$B$2:$W$322,3,FALSE)</f>
        <v>GB</v>
      </c>
      <c s="4" r="E233"/>
      <c t="str" s="33" r="F233">
        <f>VLOOKUP(B233,'Fantasy Pros ECR'!$B$6:$H$312,7,FALSE)</f>
        <v>176.8</v>
      </c>
      <c t="str" s="33" r="G233">
        <f>VLOOKUP(B233,'Fantasy Pros ADP'!$B$6:$M$253,12,FALSE)</f>
        <v>#N/A</v>
      </c>
      <c t="str" s="4" r="H233">
        <f>VLOOKUP(B233,'Razzball Projections'!$B$2:$W$322,4,FALSE)</f>
        <v>0</v>
      </c>
      <c t="str" s="4" r="I233">
        <f>VLOOKUP(B233,'Razzball Projections'!$B$2:$W$322,5,FALSE)</f>
        <v>0</v>
      </c>
      <c t="str" s="4" r="J233">
        <f>VLOOKUP(B233,'Razzball Projections'!$B$2:$W$322,6,FALSE)</f>
        <v>0</v>
      </c>
      <c t="str" s="4" r="K233">
        <f>VLOOKUP(B233,'Razzball Projections'!$B$2:$W$322,7,FALSE)</f>
        <v>0</v>
      </c>
      <c t="str" s="4" r="L233">
        <f>VLOOKUP(B233,'Razzball Projections'!$B$2:$W$322,8,FALSE)</f>
        <v>0</v>
      </c>
      <c t="str" s="4" r="M233">
        <f>VLOOKUP(B233,'Razzball Projections'!$B$2:$W$322,9,FALSE)</f>
        <v>0</v>
      </c>
      <c t="str" s="4" r="N233">
        <f>VLOOKUP(B233,'Razzball Projections'!$B$2:$W$322,10,FALSE)</f>
        <v>0</v>
      </c>
      <c t="str" s="4" r="O233">
        <f>VLOOKUP(B233,'Razzball Projections'!$B$2:$W$322,11,FALSE)</f>
        <v>0</v>
      </c>
      <c t="str" s="4" r="P233">
        <f>VLOOKUP(B233,'Razzball Projections'!$B$2:$W$322,12,FALSE)</f>
        <v>0</v>
      </c>
      <c t="str" s="4" r="Q233">
        <f>VLOOKUP(B233,'Razzball Projections'!$B$2:$W$322,13,FALSE)</f>
        <v>1</v>
      </c>
      <c t="str" s="4" r="R233">
        <f>VLOOKUP(B233,'Razzball Projections'!$B$2:$W$322,14,FALSE)</f>
        <v>28</v>
      </c>
      <c t="str" s="4" r="S233">
        <f>VLOOKUP(B233,'Razzball Projections'!$B$2:$W$322,15,FALSE)</f>
        <v>417</v>
      </c>
      <c t="str" s="4" r="T233">
        <f>VLOOKUP(B233,'Razzball Projections'!$B$2:$W$322,16,FALSE)</f>
        <v>4</v>
      </c>
      <c t="str" s="33" r="U233">
        <f>VLOOKUP(B233,'Razzball Projections'!$B$2:$W$322,17,FALSE)</f>
        <v>61.3</v>
      </c>
      <c t="str" s="33" r="V233">
        <f>VLOOKUP(B233,'Razzball Projections'!$B$2:$W$322,18,FALSE)</f>
        <v>75.3</v>
      </c>
      <c t="str" s="33" r="W233">
        <f>VLOOKUP(B233,'Razzball Projections'!$B$2:$W$322,19,FALSE)</f>
        <v>89.4</v>
      </c>
      <c t="str" s="45" r="X233">
        <f>VLOOKUP(B233,'Razzball Projections'!$B$2:$W$322,20,FALSE)</f>
        <v>$0</v>
      </c>
      <c t="str" s="45" r="Y233">
        <f>VLOOKUP(B233,'Razzball Projections'!$B$2:$W$322,21,FALSE)</f>
        <v>$0</v>
      </c>
      <c t="str" s="45" r="Z233">
        <f>VLOOKUP(B233,'Razzball Projections'!$B$2:$W$322,22,FALSE)</f>
        <v>$0</v>
      </c>
      <c s="2" r="AB233"/>
    </row>
    <row customHeight="1" r="234" ht="15.0">
      <c t="str" s="44" r="A234">
        <f>VLOOKUP(B234&amp;"*",'Razzball Rankings'!$B$5:$H$204,7,FALSE)</f>
        <v>#N/A</v>
      </c>
      <c t="str" s="29" r="B234">
        <f>'Razzball Projections'!B216</f>
        <v>Mohamed Sanu</v>
      </c>
      <c t="str" s="4" r="C234">
        <f>VLOOKUP(B234,'Razzball Projections'!$B$2:$W$322,2,FALSE)</f>
        <v>WR</v>
      </c>
      <c t="str" s="4" r="D234">
        <f>VLOOKUP(B234,'Razzball Projections'!$B$2:$W$322,3,FALSE)</f>
        <v>CIN</v>
      </c>
      <c s="4" r="E234"/>
      <c t="str" s="33" r="F234">
        <f>VLOOKUP(B234,'Fantasy Pros ECR'!$B$6:$H$312,7,FALSE)</f>
        <v>176.6</v>
      </c>
      <c t="str" s="33" r="G234">
        <f>VLOOKUP(B234,'Fantasy Pros ADP'!$B$6:$M$253,12,FALSE)</f>
        <v>#N/A</v>
      </c>
      <c t="str" s="4" r="H234">
        <f>VLOOKUP(B234,'Razzball Projections'!$B$2:$W$322,4,FALSE)</f>
        <v>0</v>
      </c>
      <c t="str" s="4" r="I234">
        <f>VLOOKUP(B234,'Razzball Projections'!$B$2:$W$322,5,FALSE)</f>
        <v>0</v>
      </c>
      <c t="str" s="4" r="J234">
        <f>VLOOKUP(B234,'Razzball Projections'!$B$2:$W$322,6,FALSE)</f>
        <v>0</v>
      </c>
      <c t="str" s="4" r="K234">
        <f>VLOOKUP(B234,'Razzball Projections'!$B$2:$W$322,7,FALSE)</f>
        <v>0</v>
      </c>
      <c t="str" s="4" r="L234">
        <f>VLOOKUP(B234,'Razzball Projections'!$B$2:$W$322,8,FALSE)</f>
        <v>0</v>
      </c>
      <c t="str" s="4" r="M234">
        <f>VLOOKUP(B234,'Razzball Projections'!$B$2:$W$322,9,FALSE)</f>
        <v>0</v>
      </c>
      <c t="str" s="4" r="N234">
        <f>VLOOKUP(B234,'Razzball Projections'!$B$2:$W$322,10,FALSE)</f>
        <v>3</v>
      </c>
      <c t="str" s="4" r="O234">
        <f>VLOOKUP(B234,'Razzball Projections'!$B$2:$W$322,11,FALSE)</f>
        <v>12</v>
      </c>
      <c t="str" s="4" r="P234">
        <f>VLOOKUP(B234,'Razzball Projections'!$B$2:$W$322,12,FALSE)</f>
        <v>0</v>
      </c>
      <c t="str" s="4" r="Q234">
        <f>VLOOKUP(B234,'Razzball Projections'!$B$2:$W$322,13,FALSE)</f>
        <v>0</v>
      </c>
      <c t="str" s="4" r="R234">
        <f>VLOOKUP(B234,'Razzball Projections'!$B$2:$W$322,14,FALSE)</f>
        <v>36</v>
      </c>
      <c t="str" s="4" r="S234">
        <f>VLOOKUP(B234,'Razzball Projections'!$B$2:$W$322,15,FALSE)</f>
        <v>371</v>
      </c>
      <c t="str" s="4" r="T234">
        <f>VLOOKUP(B234,'Razzball Projections'!$B$2:$W$322,16,FALSE)</f>
        <v>2</v>
      </c>
      <c t="str" s="33" r="U234">
        <f>VLOOKUP(B234,'Razzball Projections'!$B$2:$W$322,17,FALSE)</f>
        <v>52.7</v>
      </c>
      <c t="str" s="33" r="V234">
        <f>VLOOKUP(B234,'Razzball Projections'!$B$2:$W$322,18,FALSE)</f>
        <v>70.7</v>
      </c>
      <c t="str" s="33" r="W234">
        <f>VLOOKUP(B234,'Razzball Projections'!$B$2:$W$322,19,FALSE)</f>
        <v>88.7</v>
      </c>
      <c t="str" s="45" r="X234">
        <f>VLOOKUP(B234,'Razzball Projections'!$B$2:$W$322,20,FALSE)</f>
        <v>$0</v>
      </c>
      <c t="str" s="45" r="Y234">
        <f>VLOOKUP(B234,'Razzball Projections'!$B$2:$W$322,21,FALSE)</f>
        <v>$0</v>
      </c>
      <c t="str" s="45" r="Z234">
        <f>VLOOKUP(B234,'Razzball Projections'!$B$2:$W$322,22,FALSE)</f>
        <v>$0</v>
      </c>
      <c s="2" r="AB234"/>
    </row>
    <row customHeight="1" r="235" ht="15.0">
      <c t="str" s="44" r="A235">
        <f>VLOOKUP(B235&amp;"*",'Razzball Rankings'!$B$5:$H$204,7,FALSE)</f>
        <v>#N/A</v>
      </c>
      <c t="str" s="29" r="B235">
        <f>'Razzball Projections'!B217</f>
        <v>Matt Cassel</v>
      </c>
      <c t="str" s="4" r="C235">
        <f>VLOOKUP(B235,'Razzball Projections'!$B$2:$W$322,2,FALSE)</f>
        <v>QB</v>
      </c>
      <c t="str" s="4" r="D235">
        <f>VLOOKUP(B235,'Razzball Projections'!$B$2:$W$322,3,FALSE)</f>
        <v>MIN</v>
      </c>
      <c s="4" r="E235"/>
      <c t="str" s="33" r="F235">
        <f>VLOOKUP(B235,'Fantasy Pros ECR'!$B$6:$H$312,7,FALSE)</f>
        <v>199.8</v>
      </c>
      <c t="str" s="33" r="G235">
        <f>VLOOKUP(B235,'Fantasy Pros ADP'!$B$6:$M$253,12,FALSE)</f>
        <v>#N/A</v>
      </c>
      <c t="str" s="4" r="H235">
        <f>VLOOKUP(B235,'Razzball Projections'!$B$2:$W$322,4,FALSE)</f>
        <v>212</v>
      </c>
      <c t="str" s="4" r="I235">
        <f>VLOOKUP(B235,'Razzball Projections'!$B$2:$W$322,5,FALSE)</f>
        <v>129</v>
      </c>
      <c t="str" s="4" r="J235">
        <f>VLOOKUP(B235,'Razzball Projections'!$B$2:$W$322,6,FALSE)</f>
        <v>60.8</v>
      </c>
      <c t="str" s="4" r="K235">
        <f>VLOOKUP(B235,'Razzball Projections'!$B$2:$W$322,7,FALSE)</f>
        <v>1456</v>
      </c>
      <c t="str" s="4" r="L235">
        <f>VLOOKUP(B235,'Razzball Projections'!$B$2:$W$322,8,FALSE)</f>
        <v>9</v>
      </c>
      <c t="str" s="4" r="M235">
        <f>VLOOKUP(B235,'Razzball Projections'!$B$2:$W$322,9,FALSE)</f>
        <v>5</v>
      </c>
      <c t="str" s="4" r="N235">
        <f>VLOOKUP(B235,'Razzball Projections'!$B$2:$W$322,10,FALSE)</f>
        <v>10</v>
      </c>
      <c t="str" s="4" r="O235">
        <f>VLOOKUP(B235,'Razzball Projections'!$B$2:$W$322,11,FALSE)</f>
        <v>45</v>
      </c>
      <c t="str" s="4" r="P235">
        <f>VLOOKUP(B235,'Razzball Projections'!$B$2:$W$322,12,FALSE)</f>
        <v>0</v>
      </c>
      <c t="str" s="4" r="Q235">
        <f>VLOOKUP(B235,'Razzball Projections'!$B$2:$W$322,13,FALSE)</f>
        <v>1</v>
      </c>
      <c t="str" s="4" r="R235">
        <f>VLOOKUP(B235,'Razzball Projections'!$B$2:$W$322,14,FALSE)</f>
        <v>0</v>
      </c>
      <c t="str" s="4" r="S235">
        <f>VLOOKUP(B235,'Razzball Projections'!$B$2:$W$322,15,FALSE)</f>
        <v>0</v>
      </c>
      <c t="str" s="4" r="T235">
        <f>VLOOKUP(B235,'Razzball Projections'!$B$2:$W$322,16,FALSE)</f>
        <v>0</v>
      </c>
      <c t="str" s="33" r="U235">
        <f>VLOOKUP(B235,'Razzball Projections'!$B$2:$W$322,17,FALSE)</f>
        <v>87.9</v>
      </c>
      <c t="str" s="33" r="V235">
        <f>VLOOKUP(B235,'Razzball Projections'!$B$2:$W$322,18,FALSE)</f>
        <v>87.9</v>
      </c>
      <c t="str" s="33" r="W235">
        <f>VLOOKUP(B235,'Razzball Projections'!$B$2:$W$322,19,FALSE)</f>
        <v>87.9</v>
      </c>
      <c t="str" s="45" r="X235">
        <f>VLOOKUP(B235,'Razzball Projections'!$B$2:$W$322,20,FALSE)</f>
        <v>$0</v>
      </c>
      <c t="str" s="45" r="Y235">
        <f>VLOOKUP(B235,'Razzball Projections'!$B$2:$W$322,21,FALSE)</f>
        <v>$0</v>
      </c>
      <c t="str" s="45" r="Z235">
        <f>VLOOKUP(B235,'Razzball Projections'!$B$2:$W$322,22,FALSE)</f>
        <v>$0</v>
      </c>
      <c s="2" r="AB235"/>
    </row>
    <row customHeight="1" r="236" ht="15.0">
      <c t="str" s="44" r="A236">
        <f>VLOOKUP(B236&amp;"*",'Razzball Rankings'!$B$5:$H$204,7,FALSE)</f>
        <v>#N/A</v>
      </c>
      <c t="str" s="29" r="B236">
        <f>'Razzball Projections'!B220</f>
        <v>Cole Beasley</v>
      </c>
      <c t="str" s="4" r="C236">
        <f>VLOOKUP(B236,'Razzball Projections'!$B$2:$W$322,2,FALSE)</f>
        <v>WR</v>
      </c>
      <c t="str" s="4" r="D236">
        <f>VLOOKUP(B236,'Razzball Projections'!$B$2:$W$322,3,FALSE)</f>
        <v>DAL</v>
      </c>
      <c s="4" r="E236"/>
      <c t="str" s="33" r="F236">
        <f>VLOOKUP(B236,'Fantasy Pros ECR'!$B$6:$H$312,7,FALSE)</f>
        <v>#N/A</v>
      </c>
      <c t="str" s="33" r="G236">
        <f>VLOOKUP(B236,'Fantasy Pros ADP'!$B$6:$M$253,12,FALSE)</f>
        <v>#N/A</v>
      </c>
      <c t="str" s="4" r="H236">
        <f>VLOOKUP(B236,'Razzball Projections'!$B$2:$W$322,4,FALSE)</f>
        <v>0</v>
      </c>
      <c t="str" s="4" r="I236">
        <f>VLOOKUP(B236,'Razzball Projections'!$B$2:$W$322,5,FALSE)</f>
        <v>0</v>
      </c>
      <c t="str" s="4" r="J236">
        <f>VLOOKUP(B236,'Razzball Projections'!$B$2:$W$322,6,FALSE)</f>
        <v>0</v>
      </c>
      <c t="str" s="4" r="K236">
        <f>VLOOKUP(B236,'Razzball Projections'!$B$2:$W$322,7,FALSE)</f>
        <v>0</v>
      </c>
      <c t="str" s="4" r="L236">
        <f>VLOOKUP(B236,'Razzball Projections'!$B$2:$W$322,8,FALSE)</f>
        <v>0</v>
      </c>
      <c t="str" s="4" r="M236">
        <f>VLOOKUP(B236,'Razzball Projections'!$B$2:$W$322,9,FALSE)</f>
        <v>0</v>
      </c>
      <c t="str" s="4" r="N236">
        <f>VLOOKUP(B236,'Razzball Projections'!$B$2:$W$322,10,FALSE)</f>
        <v>0</v>
      </c>
      <c t="str" s="4" r="O236">
        <f>VLOOKUP(B236,'Razzball Projections'!$B$2:$W$322,11,FALSE)</f>
        <v>0</v>
      </c>
      <c t="str" s="4" r="P236">
        <f>VLOOKUP(B236,'Razzball Projections'!$B$2:$W$322,12,FALSE)</f>
        <v>0</v>
      </c>
      <c t="str" s="4" r="Q236">
        <f>VLOOKUP(B236,'Razzball Projections'!$B$2:$W$322,13,FALSE)</f>
        <v>0</v>
      </c>
      <c t="str" s="4" r="R236">
        <f>VLOOKUP(B236,'Razzball Projections'!$B$2:$W$322,14,FALSE)</f>
        <v>36</v>
      </c>
      <c t="str" s="4" r="S236">
        <f>VLOOKUP(B236,'Razzball Projections'!$B$2:$W$322,15,FALSE)</f>
        <v>387</v>
      </c>
      <c t="str" s="4" r="T236">
        <f>VLOOKUP(B236,'Razzball Projections'!$B$2:$W$322,16,FALSE)</f>
        <v>2</v>
      </c>
      <c t="str" s="33" r="U236">
        <f>VLOOKUP(B236,'Razzball Projections'!$B$2:$W$322,17,FALSE)</f>
        <v>51.3</v>
      </c>
      <c t="str" s="33" r="V236">
        <f>VLOOKUP(B236,'Razzball Projections'!$B$2:$W$322,18,FALSE)</f>
        <v>69.3</v>
      </c>
      <c t="str" s="33" r="W236">
        <f>VLOOKUP(B236,'Razzball Projections'!$B$2:$W$322,19,FALSE)</f>
        <v>87.3</v>
      </c>
      <c t="str" s="45" r="X236">
        <f>VLOOKUP(B236,'Razzball Projections'!$B$2:$W$322,20,FALSE)</f>
        <v>$0</v>
      </c>
      <c t="str" s="45" r="Y236">
        <f>VLOOKUP(B236,'Razzball Projections'!$B$2:$W$322,21,FALSE)</f>
        <v>$0</v>
      </c>
      <c t="str" s="45" r="Z236">
        <f>VLOOKUP(B236,'Razzball Projections'!$B$2:$W$322,22,FALSE)</f>
        <v>$0</v>
      </c>
      <c s="2" r="AB236"/>
    </row>
    <row customHeight="1" r="237" ht="15.0">
      <c t="str" s="44" r="A237">
        <f>VLOOKUP(B237&amp;"*",'Razzball Rankings'!$B$5:$H$204,7,FALSE)</f>
        <v>#N/A</v>
      </c>
      <c t="str" s="29" r="B237">
        <f>'Razzball Projections'!B221</f>
        <v>Brian Quick</v>
      </c>
      <c t="str" s="4" r="C237">
        <f>VLOOKUP(B237,'Razzball Projections'!$B$2:$W$322,2,FALSE)</f>
        <v>WR</v>
      </c>
      <c t="str" s="4" r="D237">
        <f>VLOOKUP(B237,'Razzball Projections'!$B$2:$W$322,3,FALSE)</f>
        <v>STL</v>
      </c>
      <c s="4" r="E237"/>
      <c t="str" s="33" r="F237">
        <f>VLOOKUP(B237,'Fantasy Pros ECR'!$B$6:$H$312,7,FALSE)</f>
        <v>193.7</v>
      </c>
      <c t="str" s="33" r="G237">
        <f>VLOOKUP(B237,'Fantasy Pros ADP'!$B$6:$M$253,12,FALSE)</f>
        <v>#N/A</v>
      </c>
      <c t="str" s="4" r="H237">
        <f>VLOOKUP(B237,'Razzball Projections'!$B$2:$W$322,4,FALSE)</f>
        <v>0</v>
      </c>
      <c t="str" s="4" r="I237">
        <f>VLOOKUP(B237,'Razzball Projections'!$B$2:$W$322,5,FALSE)</f>
        <v>0</v>
      </c>
      <c t="str" s="4" r="J237">
        <f>VLOOKUP(B237,'Razzball Projections'!$B$2:$W$322,6,FALSE)</f>
        <v>0</v>
      </c>
      <c t="str" s="4" r="K237">
        <f>VLOOKUP(B237,'Razzball Projections'!$B$2:$W$322,7,FALSE)</f>
        <v>0</v>
      </c>
      <c t="str" s="4" r="L237">
        <f>VLOOKUP(B237,'Razzball Projections'!$B$2:$W$322,8,FALSE)</f>
        <v>0</v>
      </c>
      <c t="str" s="4" r="M237">
        <f>VLOOKUP(B237,'Razzball Projections'!$B$2:$W$322,9,FALSE)</f>
        <v>0</v>
      </c>
      <c t="str" s="4" r="N237">
        <f>VLOOKUP(B237,'Razzball Projections'!$B$2:$W$322,10,FALSE)</f>
        <v>0</v>
      </c>
      <c t="str" s="4" r="O237">
        <f>VLOOKUP(B237,'Razzball Projections'!$B$2:$W$322,11,FALSE)</f>
        <v>0</v>
      </c>
      <c t="str" s="4" r="P237">
        <f>VLOOKUP(B237,'Razzball Projections'!$B$2:$W$322,12,FALSE)</f>
        <v>0</v>
      </c>
      <c t="str" s="4" r="Q237">
        <f>VLOOKUP(B237,'Razzball Projections'!$B$2:$W$322,13,FALSE)</f>
        <v>0</v>
      </c>
      <c t="str" s="4" r="R237">
        <f>VLOOKUP(B237,'Razzball Projections'!$B$2:$W$322,14,FALSE)</f>
        <v>28</v>
      </c>
      <c t="str" s="4" r="S237">
        <f>VLOOKUP(B237,'Razzball Projections'!$B$2:$W$322,15,FALSE)</f>
        <v>406</v>
      </c>
      <c t="str" s="4" r="T237">
        <f>VLOOKUP(B237,'Razzball Projections'!$B$2:$W$322,16,FALSE)</f>
        <v>3</v>
      </c>
      <c t="str" s="33" r="U237">
        <f>VLOOKUP(B237,'Razzball Projections'!$B$2:$W$322,17,FALSE)</f>
        <v>57.4</v>
      </c>
      <c t="str" s="33" r="V237">
        <f>VLOOKUP(B237,'Razzball Projections'!$B$2:$W$322,18,FALSE)</f>
        <v>71.4</v>
      </c>
      <c t="str" s="33" r="W237">
        <f>VLOOKUP(B237,'Razzball Projections'!$B$2:$W$322,19,FALSE)</f>
        <v>85.4</v>
      </c>
      <c t="str" s="45" r="X237">
        <f>VLOOKUP(B237,'Razzball Projections'!$B$2:$W$322,20,FALSE)</f>
        <v>$0</v>
      </c>
      <c t="str" s="45" r="Y237">
        <f>VLOOKUP(B237,'Razzball Projections'!$B$2:$W$322,21,FALSE)</f>
        <v>$0</v>
      </c>
      <c t="str" s="45" r="Z237">
        <f>VLOOKUP(B237,'Razzball Projections'!$B$2:$W$322,22,FALSE)</f>
        <v>$0</v>
      </c>
      <c s="2" r="AB237"/>
    </row>
    <row customHeight="1" r="238" ht="15.0">
      <c t="str" s="44" r="A238">
        <f>VLOOKUP(B238&amp;"*",'Razzball Rankings'!$B$5:$H$204,7,FALSE)</f>
        <v>#N/A</v>
      </c>
      <c t="str" s="29" r="B238">
        <f>'Razzball Projections'!B222</f>
        <v>Jacoby Jones</v>
      </c>
      <c t="str" s="4" r="C238">
        <f>VLOOKUP(B238,'Razzball Projections'!$B$2:$W$322,2,FALSE)</f>
        <v>WR</v>
      </c>
      <c t="str" s="4" r="D238">
        <f>VLOOKUP(B238,'Razzball Projections'!$B$2:$W$322,3,FALSE)</f>
        <v>BAL</v>
      </c>
      <c s="4" r="E238"/>
      <c t="str" s="33" r="F238">
        <f>VLOOKUP(B238,'Fantasy Pros ECR'!$B$6:$H$312,7,FALSE)</f>
        <v>#N/A</v>
      </c>
      <c t="str" s="33" r="G238">
        <f>VLOOKUP(B238,'Fantasy Pros ADP'!$B$6:$M$253,12,FALSE)</f>
        <v>#N/A</v>
      </c>
      <c t="str" s="4" r="H238">
        <f>VLOOKUP(B238,'Razzball Projections'!$B$2:$W$322,4,FALSE)</f>
        <v>0</v>
      </c>
      <c t="str" s="4" r="I238">
        <f>VLOOKUP(B238,'Razzball Projections'!$B$2:$W$322,5,FALSE)</f>
        <v>0</v>
      </c>
      <c t="str" s="4" r="J238">
        <f>VLOOKUP(B238,'Razzball Projections'!$B$2:$W$322,6,FALSE)</f>
        <v>0</v>
      </c>
      <c t="str" s="4" r="K238">
        <f>VLOOKUP(B238,'Razzball Projections'!$B$2:$W$322,7,FALSE)</f>
        <v>0</v>
      </c>
      <c t="str" s="4" r="L238">
        <f>VLOOKUP(B238,'Razzball Projections'!$B$2:$W$322,8,FALSE)</f>
        <v>0</v>
      </c>
      <c t="str" s="4" r="M238">
        <f>VLOOKUP(B238,'Razzball Projections'!$B$2:$W$322,9,FALSE)</f>
        <v>0</v>
      </c>
      <c t="str" s="4" r="N238">
        <f>VLOOKUP(B238,'Razzball Projections'!$B$2:$W$322,10,FALSE)</f>
        <v>0</v>
      </c>
      <c t="str" s="4" r="O238">
        <f>VLOOKUP(B238,'Razzball Projections'!$B$2:$W$322,11,FALSE)</f>
        <v>0</v>
      </c>
      <c t="str" s="4" r="P238">
        <f>VLOOKUP(B238,'Razzball Projections'!$B$2:$W$322,12,FALSE)</f>
        <v>0</v>
      </c>
      <c t="str" s="4" r="Q238">
        <f>VLOOKUP(B238,'Razzball Projections'!$B$2:$W$322,13,FALSE)</f>
        <v>0</v>
      </c>
      <c t="str" s="4" r="R238">
        <f>VLOOKUP(B238,'Razzball Projections'!$B$2:$W$322,14,FALSE)</f>
        <v>31</v>
      </c>
      <c t="str" s="4" r="S238">
        <f>VLOOKUP(B238,'Razzball Projections'!$B$2:$W$322,15,FALSE)</f>
        <v>420</v>
      </c>
      <c t="str" s="4" r="T238">
        <f>VLOOKUP(B238,'Razzball Projections'!$B$2:$W$322,16,FALSE)</f>
        <v>2</v>
      </c>
      <c t="str" s="33" r="U238">
        <f>VLOOKUP(B238,'Razzball Projections'!$B$2:$W$322,17,FALSE)</f>
        <v>54.0</v>
      </c>
      <c t="str" s="33" r="V238">
        <f>VLOOKUP(B238,'Razzball Projections'!$B$2:$W$322,18,FALSE)</f>
        <v>69.7</v>
      </c>
      <c t="str" s="33" r="W238">
        <f>VLOOKUP(B238,'Razzball Projections'!$B$2:$W$322,19,FALSE)</f>
        <v>85.4</v>
      </c>
      <c t="str" s="45" r="X238">
        <f>VLOOKUP(B238,'Razzball Projections'!$B$2:$W$322,20,FALSE)</f>
        <v>$0</v>
      </c>
      <c t="str" s="45" r="Y238">
        <f>VLOOKUP(B238,'Razzball Projections'!$B$2:$W$322,21,FALSE)</f>
        <v>$0</v>
      </c>
      <c t="str" s="45" r="Z238">
        <f>VLOOKUP(B238,'Razzball Projections'!$B$2:$W$322,22,FALSE)</f>
        <v>$0</v>
      </c>
      <c s="2" r="AB238"/>
    </row>
    <row customHeight="1" r="239" ht="15.0">
      <c t="str" s="44" r="A239">
        <f>VLOOKUP(B239&amp;"*",'Razzball Rankings'!$B$5:$H$204,7,FALSE)</f>
        <v>#N/A</v>
      </c>
      <c t="str" s="29" r="B239">
        <f>'Razzball Projections'!B223</f>
        <v>Coby Fleener</v>
      </c>
      <c t="str" s="4" r="C239">
        <f>VLOOKUP(B239,'Razzball Projections'!$B$2:$W$322,2,FALSE)</f>
        <v>TE</v>
      </c>
      <c t="str" s="4" r="D239">
        <f>VLOOKUP(B239,'Razzball Projections'!$B$2:$W$322,3,FALSE)</f>
        <v>IND</v>
      </c>
      <c s="4" r="E239"/>
      <c t="str" s="33" r="F239">
        <f>VLOOKUP(B239,'Fantasy Pros ECR'!$B$6:$H$312,7,FALSE)</f>
        <v>174.2</v>
      </c>
      <c t="str" s="33" r="G239">
        <f>VLOOKUP(B239,'Fantasy Pros ADP'!$B$6:$M$253,12,FALSE)</f>
        <v>180.5</v>
      </c>
      <c t="str" s="4" r="H239">
        <f>VLOOKUP(B239,'Razzball Projections'!$B$2:$W$322,4,FALSE)</f>
        <v>0</v>
      </c>
      <c t="str" s="4" r="I239">
        <f>VLOOKUP(B239,'Razzball Projections'!$B$2:$W$322,5,FALSE)</f>
        <v>0</v>
      </c>
      <c t="str" s="4" r="J239">
        <f>VLOOKUP(B239,'Razzball Projections'!$B$2:$W$322,6,FALSE)</f>
        <v>0</v>
      </c>
      <c t="str" s="4" r="K239">
        <f>VLOOKUP(B239,'Razzball Projections'!$B$2:$W$322,7,FALSE)</f>
        <v>0</v>
      </c>
      <c t="str" s="4" r="L239">
        <f>VLOOKUP(B239,'Razzball Projections'!$B$2:$W$322,8,FALSE)</f>
        <v>0</v>
      </c>
      <c t="str" s="4" r="M239">
        <f>VLOOKUP(B239,'Razzball Projections'!$B$2:$W$322,9,FALSE)</f>
        <v>0</v>
      </c>
      <c t="str" s="4" r="N239">
        <f>VLOOKUP(B239,'Razzball Projections'!$B$2:$W$322,10,FALSE)</f>
        <v>0</v>
      </c>
      <c t="str" s="4" r="O239">
        <f>VLOOKUP(B239,'Razzball Projections'!$B$2:$W$322,11,FALSE)</f>
        <v>0</v>
      </c>
      <c t="str" s="4" r="P239">
        <f>VLOOKUP(B239,'Razzball Projections'!$B$2:$W$322,12,FALSE)</f>
        <v>0</v>
      </c>
      <c t="str" s="4" r="Q239">
        <f>VLOOKUP(B239,'Razzball Projections'!$B$2:$W$322,13,FALSE)</f>
        <v>0</v>
      </c>
      <c t="str" s="4" r="R239">
        <f>VLOOKUP(B239,'Razzball Projections'!$B$2:$W$322,14,FALSE)</f>
        <v>32</v>
      </c>
      <c t="str" s="4" r="S239">
        <f>VLOOKUP(B239,'Razzball Projections'!$B$2:$W$322,15,FALSE)</f>
        <v>344</v>
      </c>
      <c t="str" s="4" r="T239">
        <f>VLOOKUP(B239,'Razzball Projections'!$B$2:$W$322,16,FALSE)</f>
        <v>3</v>
      </c>
      <c t="str" s="33" r="U239">
        <f>VLOOKUP(B239,'Razzball Projections'!$B$2:$W$322,17,FALSE)</f>
        <v>52.4</v>
      </c>
      <c t="str" s="33" r="V239">
        <f>VLOOKUP(B239,'Razzball Projections'!$B$2:$W$322,18,FALSE)</f>
        <v>68.4</v>
      </c>
      <c t="str" s="33" r="W239">
        <f>VLOOKUP(B239,'Razzball Projections'!$B$2:$W$322,19,FALSE)</f>
        <v>84.4</v>
      </c>
      <c t="str" s="45" r="X239">
        <f>VLOOKUP(B239,'Razzball Projections'!$B$2:$W$322,20,FALSE)</f>
        <v>$0</v>
      </c>
      <c t="str" s="45" r="Y239">
        <f>VLOOKUP(B239,'Razzball Projections'!$B$2:$W$322,21,FALSE)</f>
        <v>$0</v>
      </c>
      <c t="str" s="45" r="Z239">
        <f>VLOOKUP(B239,'Razzball Projections'!$B$2:$W$322,22,FALSE)</f>
        <v>$0</v>
      </c>
      <c s="2" r="AB239"/>
    </row>
    <row customHeight="1" r="240" ht="15.0">
      <c t="str" s="44" r="A240">
        <f>VLOOKUP(B240&amp;"*",'Razzball Rankings'!$B$5:$H$204,7,FALSE)</f>
        <v>#N/A</v>
      </c>
      <c t="str" s="29" r="B240">
        <f>'Razzball Projections'!B224</f>
        <v>Junior Hemingway</v>
      </c>
      <c t="str" s="4" r="C240">
        <f>VLOOKUP(B240,'Razzball Projections'!$B$2:$W$322,2,FALSE)</f>
        <v>WR</v>
      </c>
      <c t="str" s="4" r="D240">
        <f>VLOOKUP(B240,'Razzball Projections'!$B$2:$W$322,3,FALSE)</f>
        <v>KC</v>
      </c>
      <c s="4" r="E240"/>
      <c t="str" s="33" r="F240">
        <f>VLOOKUP(B240,'Fantasy Pros ECR'!$B$6:$H$312,7,FALSE)</f>
        <v>#N/A</v>
      </c>
      <c t="str" s="33" r="G240">
        <f>VLOOKUP(B240,'Fantasy Pros ADP'!$B$6:$M$253,12,FALSE)</f>
        <v>#N/A</v>
      </c>
      <c t="str" s="4" r="H240">
        <f>VLOOKUP(B240,'Razzball Projections'!$B$2:$W$322,4,FALSE)</f>
        <v>0</v>
      </c>
      <c t="str" s="4" r="I240">
        <f>VLOOKUP(B240,'Razzball Projections'!$B$2:$W$322,5,FALSE)</f>
        <v>0</v>
      </c>
      <c t="str" s="4" r="J240">
        <f>VLOOKUP(B240,'Razzball Projections'!$B$2:$W$322,6,FALSE)</f>
        <v>0</v>
      </c>
      <c t="str" s="4" r="K240">
        <f>VLOOKUP(B240,'Razzball Projections'!$B$2:$W$322,7,FALSE)</f>
        <v>0</v>
      </c>
      <c t="str" s="4" r="L240">
        <f>VLOOKUP(B240,'Razzball Projections'!$B$2:$W$322,8,FALSE)</f>
        <v>0</v>
      </c>
      <c t="str" s="4" r="M240">
        <f>VLOOKUP(B240,'Razzball Projections'!$B$2:$W$322,9,FALSE)</f>
        <v>0</v>
      </c>
      <c t="str" s="4" r="N240">
        <f>VLOOKUP(B240,'Razzball Projections'!$B$2:$W$322,10,FALSE)</f>
        <v>0</v>
      </c>
      <c t="str" s="4" r="O240">
        <f>VLOOKUP(B240,'Razzball Projections'!$B$2:$W$322,11,FALSE)</f>
        <v>0</v>
      </c>
      <c t="str" s="4" r="P240">
        <f>VLOOKUP(B240,'Razzball Projections'!$B$2:$W$322,12,FALSE)</f>
        <v>0</v>
      </c>
      <c t="str" s="4" r="Q240">
        <f>VLOOKUP(B240,'Razzball Projections'!$B$2:$W$322,13,FALSE)</f>
        <v>0</v>
      </c>
      <c t="str" s="4" r="R240">
        <f>VLOOKUP(B240,'Razzball Projections'!$B$2:$W$322,14,FALSE)</f>
        <v>29</v>
      </c>
      <c t="str" s="4" r="S240">
        <f>VLOOKUP(B240,'Razzball Projections'!$B$2:$W$322,15,FALSE)</f>
        <v>381</v>
      </c>
      <c t="str" s="4" r="T240">
        <f>VLOOKUP(B240,'Razzball Projections'!$B$2:$W$322,16,FALSE)</f>
        <v>3</v>
      </c>
      <c t="str" s="33" r="U240">
        <f>VLOOKUP(B240,'Razzball Projections'!$B$2:$W$322,17,FALSE)</f>
        <v>54.9</v>
      </c>
      <c t="str" s="33" r="V240">
        <f>VLOOKUP(B240,'Razzball Projections'!$B$2:$W$322,18,FALSE)</f>
        <v>69.5</v>
      </c>
      <c t="str" s="33" r="W240">
        <f>VLOOKUP(B240,'Razzball Projections'!$B$2:$W$322,19,FALSE)</f>
        <v>84.2</v>
      </c>
      <c t="str" s="45" r="X240">
        <f>VLOOKUP(B240,'Razzball Projections'!$B$2:$W$322,20,FALSE)</f>
        <v>$0</v>
      </c>
      <c t="str" s="45" r="Y240">
        <f>VLOOKUP(B240,'Razzball Projections'!$B$2:$W$322,21,FALSE)</f>
        <v>$0</v>
      </c>
      <c t="str" s="45" r="Z240">
        <f>VLOOKUP(B240,'Razzball Projections'!$B$2:$W$322,22,FALSE)</f>
        <v>$0</v>
      </c>
      <c s="2" r="AB240"/>
    </row>
    <row customHeight="1" r="241" ht="15.0">
      <c t="str" s="44" r="A241">
        <f>VLOOKUP(B241&amp;"*",'Razzball Rankings'!$B$5:$H$204,7,FALSE)</f>
        <v>#N/A</v>
      </c>
      <c t="str" s="29" r="B241">
        <f>'Razzball Projections'!B225</f>
        <v>Martavis Bryant</v>
      </c>
      <c t="str" s="4" r="C241">
        <f>VLOOKUP(B241,'Razzball Projections'!$B$2:$W$322,2,FALSE)</f>
        <v>WR</v>
      </c>
      <c t="str" s="4" r="D241">
        <f>VLOOKUP(B241,'Razzball Projections'!$B$2:$W$322,3,FALSE)</f>
        <v>PIT</v>
      </c>
      <c s="4" r="E241"/>
      <c t="str" s="33" r="F241">
        <f>VLOOKUP(B241,'Fantasy Pros ECR'!$B$6:$H$312,7,FALSE)</f>
        <v>#N/A</v>
      </c>
      <c t="str" s="33" r="G241">
        <f>VLOOKUP(B241,'Fantasy Pros ADP'!$B$6:$M$253,12,FALSE)</f>
        <v>#N/A</v>
      </c>
      <c t="str" s="4" r="H241">
        <f>VLOOKUP(B241,'Razzball Projections'!$B$2:$W$322,4,FALSE)</f>
        <v>0</v>
      </c>
      <c t="str" s="4" r="I241">
        <f>VLOOKUP(B241,'Razzball Projections'!$B$2:$W$322,5,FALSE)</f>
        <v>0</v>
      </c>
      <c t="str" s="4" r="J241">
        <f>VLOOKUP(B241,'Razzball Projections'!$B$2:$W$322,6,FALSE)</f>
        <v>0</v>
      </c>
      <c t="str" s="4" r="K241">
        <f>VLOOKUP(B241,'Razzball Projections'!$B$2:$W$322,7,FALSE)</f>
        <v>0</v>
      </c>
      <c t="str" s="4" r="L241">
        <f>VLOOKUP(B241,'Razzball Projections'!$B$2:$W$322,8,FALSE)</f>
        <v>0</v>
      </c>
      <c t="str" s="4" r="M241">
        <f>VLOOKUP(B241,'Razzball Projections'!$B$2:$W$322,9,FALSE)</f>
        <v>0</v>
      </c>
      <c t="str" s="4" r="N241">
        <f>VLOOKUP(B241,'Razzball Projections'!$B$2:$W$322,10,FALSE)</f>
        <v>0</v>
      </c>
      <c t="str" s="4" r="O241">
        <f>VLOOKUP(B241,'Razzball Projections'!$B$2:$W$322,11,FALSE)</f>
        <v>0</v>
      </c>
      <c t="str" s="4" r="P241">
        <f>VLOOKUP(B241,'Razzball Projections'!$B$2:$W$322,12,FALSE)</f>
        <v>0</v>
      </c>
      <c t="str" s="4" r="Q241">
        <f>VLOOKUP(B241,'Razzball Projections'!$B$2:$W$322,13,FALSE)</f>
        <v>0</v>
      </c>
      <c t="str" s="4" r="R241">
        <f>VLOOKUP(B241,'Razzball Projections'!$B$2:$W$322,14,FALSE)</f>
        <v>26</v>
      </c>
      <c t="str" s="4" r="S241">
        <f>VLOOKUP(B241,'Razzball Projections'!$B$2:$W$322,15,FALSE)</f>
        <v>413</v>
      </c>
      <c t="str" s="4" r="T241">
        <f>VLOOKUP(B241,'Razzball Projections'!$B$2:$W$322,16,FALSE)</f>
        <v>3</v>
      </c>
      <c t="str" s="33" r="U241">
        <f>VLOOKUP(B241,'Razzball Projections'!$B$2:$W$322,17,FALSE)</f>
        <v>57.5</v>
      </c>
      <c t="str" s="33" r="V241">
        <f>VLOOKUP(B241,'Razzball Projections'!$B$2:$W$322,18,FALSE)</f>
        <v>70.7</v>
      </c>
      <c t="str" s="33" r="W241">
        <f>VLOOKUP(B241,'Razzball Projections'!$B$2:$W$322,19,FALSE)</f>
        <v>83.8</v>
      </c>
      <c t="str" s="45" r="X241">
        <f>VLOOKUP(B241,'Razzball Projections'!$B$2:$W$322,20,FALSE)</f>
        <v>$0</v>
      </c>
      <c t="str" s="45" r="Y241">
        <f>VLOOKUP(B241,'Razzball Projections'!$B$2:$W$322,21,FALSE)</f>
        <v>$0</v>
      </c>
      <c t="str" s="45" r="Z241">
        <f>VLOOKUP(B241,'Razzball Projections'!$B$2:$W$322,22,FALSE)</f>
        <v>$0</v>
      </c>
      <c s="2" r="AB241"/>
    </row>
    <row customHeight="1" r="242" ht="15.0">
      <c t="str" s="44" r="A242">
        <f>VLOOKUP(B242&amp;"*",'Razzball Rankings'!$B$5:$H$204,7,FALSE)</f>
        <v>#N/A</v>
      </c>
      <c t="str" s="29" r="B242">
        <f>'Razzball Projections'!B226</f>
        <v>Owen Daniels</v>
      </c>
      <c t="str" s="4" r="C242">
        <f>VLOOKUP(B242,'Razzball Projections'!$B$2:$W$322,2,FALSE)</f>
        <v>TE</v>
      </c>
      <c t="str" s="4" r="D242">
        <f>VLOOKUP(B242,'Razzball Projections'!$B$2:$W$322,3,FALSE)</f>
        <v>BAL</v>
      </c>
      <c s="4" r="E242"/>
      <c t="str" s="33" r="F242">
        <f>VLOOKUP(B242,'Fantasy Pros ECR'!$B$6:$H$312,7,FALSE)</f>
        <v>199.5</v>
      </c>
      <c t="str" s="33" r="G242">
        <f>VLOOKUP(B242,'Fantasy Pros ADP'!$B$6:$M$253,12,FALSE)</f>
        <v>147.0</v>
      </c>
      <c t="str" s="4" r="H242">
        <f>VLOOKUP(B242,'Razzball Projections'!$B$2:$W$322,4,FALSE)</f>
        <v>0</v>
      </c>
      <c t="str" s="4" r="I242">
        <f>VLOOKUP(B242,'Razzball Projections'!$B$2:$W$322,5,FALSE)</f>
        <v>0</v>
      </c>
      <c t="str" s="4" r="J242">
        <f>VLOOKUP(B242,'Razzball Projections'!$B$2:$W$322,6,FALSE)</f>
        <v>0</v>
      </c>
      <c t="str" s="4" r="K242">
        <f>VLOOKUP(B242,'Razzball Projections'!$B$2:$W$322,7,FALSE)</f>
        <v>0</v>
      </c>
      <c t="str" s="4" r="L242">
        <f>VLOOKUP(B242,'Razzball Projections'!$B$2:$W$322,8,FALSE)</f>
        <v>0</v>
      </c>
      <c t="str" s="4" r="M242">
        <f>VLOOKUP(B242,'Razzball Projections'!$B$2:$W$322,9,FALSE)</f>
        <v>0</v>
      </c>
      <c t="str" s="4" r="N242">
        <f>VLOOKUP(B242,'Razzball Projections'!$B$2:$W$322,10,FALSE)</f>
        <v>0</v>
      </c>
      <c t="str" s="4" r="O242">
        <f>VLOOKUP(B242,'Razzball Projections'!$B$2:$W$322,11,FALSE)</f>
        <v>0</v>
      </c>
      <c t="str" s="4" r="P242">
        <f>VLOOKUP(B242,'Razzball Projections'!$B$2:$W$322,12,FALSE)</f>
        <v>0</v>
      </c>
      <c t="str" s="4" r="Q242">
        <f>VLOOKUP(B242,'Razzball Projections'!$B$2:$W$322,13,FALSE)</f>
        <v>0</v>
      </c>
      <c t="str" s="4" r="R242">
        <f>VLOOKUP(B242,'Razzball Projections'!$B$2:$W$322,14,FALSE)</f>
        <v>36</v>
      </c>
      <c t="str" s="4" r="S242">
        <f>VLOOKUP(B242,'Razzball Projections'!$B$2:$W$322,15,FALSE)</f>
        <v>356</v>
      </c>
      <c t="str" s="4" r="T242">
        <f>VLOOKUP(B242,'Razzball Projections'!$B$2:$W$322,16,FALSE)</f>
        <v>2</v>
      </c>
      <c t="str" s="33" r="U242">
        <f>VLOOKUP(B242,'Razzball Projections'!$B$2:$W$322,17,FALSE)</f>
        <v>47.6</v>
      </c>
      <c t="str" s="33" r="V242">
        <f>VLOOKUP(B242,'Razzball Projections'!$B$2:$W$322,18,FALSE)</f>
        <v>65.6</v>
      </c>
      <c t="str" s="33" r="W242">
        <f>VLOOKUP(B242,'Razzball Projections'!$B$2:$W$322,19,FALSE)</f>
        <v>83.6</v>
      </c>
      <c t="str" s="45" r="X242">
        <f>VLOOKUP(B242,'Razzball Projections'!$B$2:$W$322,20,FALSE)</f>
        <v>$0</v>
      </c>
      <c t="str" s="45" r="Y242">
        <f>VLOOKUP(B242,'Razzball Projections'!$B$2:$W$322,21,FALSE)</f>
        <v>$0</v>
      </c>
      <c t="str" s="45" r="Z242">
        <f>VLOOKUP(B242,'Razzball Projections'!$B$2:$W$322,22,FALSE)</f>
        <v>$0</v>
      </c>
      <c s="2" r="AB242"/>
    </row>
    <row customHeight="1" r="243" ht="15.0">
      <c t="str" s="44" r="A243">
        <f>VLOOKUP(B243&amp;"*",'Razzball Rankings'!$B$5:$H$204,7,FALSE)</f>
        <v>#N/A</v>
      </c>
      <c t="str" s="29" r="B243">
        <f>'Razzball Projections'!B228</f>
        <v>Travaris Cadet</v>
      </c>
      <c t="str" s="4" r="C243">
        <f>VLOOKUP(B243,'Razzball Projections'!$B$2:$W$322,2,FALSE)</f>
        <v>RB</v>
      </c>
      <c t="str" s="4" r="D243">
        <f>VLOOKUP(B243,'Razzball Projections'!$B$2:$W$322,3,FALSE)</f>
        <v>NO</v>
      </c>
      <c s="4" r="E243"/>
      <c t="str" s="33" r="F243">
        <f>VLOOKUP(B243,'Fantasy Pros ECR'!$B$6:$H$312,7,FALSE)</f>
        <v>185.0</v>
      </c>
      <c t="str" s="33" r="G243">
        <f>VLOOKUP(B243,'Fantasy Pros ADP'!$B$6:$M$253,12,FALSE)</f>
        <v>#N/A</v>
      </c>
      <c t="str" s="4" r="H243">
        <f>VLOOKUP(B243,'Razzball Projections'!$B$2:$W$322,4,FALSE)</f>
        <v>0</v>
      </c>
      <c t="str" s="4" r="I243">
        <f>VLOOKUP(B243,'Razzball Projections'!$B$2:$W$322,5,FALSE)</f>
        <v>0</v>
      </c>
      <c t="str" s="4" r="J243">
        <f>VLOOKUP(B243,'Razzball Projections'!$B$2:$W$322,6,FALSE)</f>
        <v>0</v>
      </c>
      <c t="str" s="4" r="K243">
        <f>VLOOKUP(B243,'Razzball Projections'!$B$2:$W$322,7,FALSE)</f>
        <v>0</v>
      </c>
      <c t="str" s="4" r="L243">
        <f>VLOOKUP(B243,'Razzball Projections'!$B$2:$W$322,8,FALSE)</f>
        <v>0</v>
      </c>
      <c t="str" s="4" r="M243">
        <f>VLOOKUP(B243,'Razzball Projections'!$B$2:$W$322,9,FALSE)</f>
        <v>0</v>
      </c>
      <c t="str" s="4" r="N243">
        <f>VLOOKUP(B243,'Razzball Projections'!$B$2:$W$322,10,FALSE)</f>
        <v>36</v>
      </c>
      <c t="str" s="4" r="O243">
        <f>VLOOKUP(B243,'Razzball Projections'!$B$2:$W$322,11,FALSE)</f>
        <v>147</v>
      </c>
      <c t="str" s="4" r="P243">
        <f>VLOOKUP(B243,'Razzball Projections'!$B$2:$W$322,12,FALSE)</f>
        <v>0</v>
      </c>
      <c t="str" s="4" r="Q243">
        <f>VLOOKUP(B243,'Razzball Projections'!$B$2:$W$322,13,FALSE)</f>
        <v>0</v>
      </c>
      <c t="str" s="4" r="R243">
        <f>VLOOKUP(B243,'Razzball Projections'!$B$2:$W$322,14,FALSE)</f>
        <v>31</v>
      </c>
      <c t="str" s="4" r="S243">
        <f>VLOOKUP(B243,'Razzball Projections'!$B$2:$W$322,15,FALSE)</f>
        <v>232</v>
      </c>
      <c t="str" s="4" r="T243">
        <f>VLOOKUP(B243,'Razzball Projections'!$B$2:$W$322,16,FALSE)</f>
        <v>2</v>
      </c>
      <c t="str" s="33" r="U243">
        <f>VLOOKUP(B243,'Razzball Projections'!$B$2:$W$322,17,FALSE)</f>
        <v>49.3</v>
      </c>
      <c t="str" s="33" r="V243">
        <f>VLOOKUP(B243,'Razzball Projections'!$B$2:$W$322,18,FALSE)</f>
        <v>64.8</v>
      </c>
      <c t="str" s="33" r="W243">
        <f>VLOOKUP(B243,'Razzball Projections'!$B$2:$W$322,19,FALSE)</f>
        <v>80.3</v>
      </c>
      <c t="str" s="45" r="X243">
        <f>VLOOKUP(B243,'Razzball Projections'!$B$2:$W$322,20,FALSE)</f>
        <v>$0</v>
      </c>
      <c t="str" s="45" r="Y243">
        <f>VLOOKUP(B243,'Razzball Projections'!$B$2:$W$322,21,FALSE)</f>
        <v>$0</v>
      </c>
      <c t="str" s="45" r="Z243">
        <f>VLOOKUP(B243,'Razzball Projections'!$B$2:$W$322,22,FALSE)</f>
        <v>$0</v>
      </c>
      <c s="2" r="AB243"/>
    </row>
    <row customHeight="1" r="244" ht="15.0">
      <c t="str" s="44" r="A244">
        <f>VLOOKUP(B244&amp;"*",'Razzball Rankings'!$B$5:$H$204,7,FALSE)</f>
        <v>#N/A</v>
      </c>
      <c t="str" s="29" r="B244">
        <f>'Razzball Projections'!B233</f>
        <v>Jason Avant</v>
      </c>
      <c t="str" s="4" r="C244">
        <f>VLOOKUP(B244,'Razzball Projections'!$B$2:$W$322,2,FALSE)</f>
        <v>WR</v>
      </c>
      <c t="str" s="4" r="D244">
        <f>VLOOKUP(B244,'Razzball Projections'!$B$2:$W$322,3,FALSE)</f>
        <v>CAR</v>
      </c>
      <c s="4" r="E244"/>
      <c t="str" s="33" r="F244">
        <f>VLOOKUP(B244,'Fantasy Pros ECR'!$B$6:$H$312,7,FALSE)</f>
        <v>#N/A</v>
      </c>
      <c t="str" s="33" r="G244">
        <f>VLOOKUP(B244,'Fantasy Pros ADP'!$B$6:$M$253,12,FALSE)</f>
        <v>#N/A</v>
      </c>
      <c t="str" s="4" r="H244">
        <f>VLOOKUP(B244,'Razzball Projections'!$B$2:$W$322,4,FALSE)</f>
        <v>0</v>
      </c>
      <c t="str" s="4" r="I244">
        <f>VLOOKUP(B244,'Razzball Projections'!$B$2:$W$322,5,FALSE)</f>
        <v>0</v>
      </c>
      <c t="str" s="4" r="J244">
        <f>VLOOKUP(B244,'Razzball Projections'!$B$2:$W$322,6,FALSE)</f>
        <v>0</v>
      </c>
      <c t="str" s="4" r="K244">
        <f>VLOOKUP(B244,'Razzball Projections'!$B$2:$W$322,7,FALSE)</f>
        <v>0</v>
      </c>
      <c t="str" s="4" r="L244">
        <f>VLOOKUP(B244,'Razzball Projections'!$B$2:$W$322,8,FALSE)</f>
        <v>0</v>
      </c>
      <c t="str" s="4" r="M244">
        <f>VLOOKUP(B244,'Razzball Projections'!$B$2:$W$322,9,FALSE)</f>
        <v>0</v>
      </c>
      <c t="str" s="4" r="N244">
        <f>VLOOKUP(B244,'Razzball Projections'!$B$2:$W$322,10,FALSE)</f>
        <v>0</v>
      </c>
      <c t="str" s="4" r="O244">
        <f>VLOOKUP(B244,'Razzball Projections'!$B$2:$W$322,11,FALSE)</f>
        <v>0</v>
      </c>
      <c t="str" s="4" r="P244">
        <f>VLOOKUP(B244,'Razzball Projections'!$B$2:$W$322,12,FALSE)</f>
        <v>0</v>
      </c>
      <c t="str" s="4" r="Q244">
        <f>VLOOKUP(B244,'Razzball Projections'!$B$2:$W$322,13,FALSE)</f>
        <v>1</v>
      </c>
      <c t="str" s="4" r="R244">
        <f>VLOOKUP(B244,'Razzball Projections'!$B$2:$W$322,14,FALSE)</f>
        <v>31</v>
      </c>
      <c t="str" s="4" r="S244">
        <f>VLOOKUP(B244,'Razzball Projections'!$B$2:$W$322,15,FALSE)</f>
        <v>365</v>
      </c>
      <c t="str" s="4" r="T244">
        <f>VLOOKUP(B244,'Razzball Projections'!$B$2:$W$322,16,FALSE)</f>
        <v>2</v>
      </c>
      <c t="str" s="33" r="U244">
        <f>VLOOKUP(B244,'Razzball Projections'!$B$2:$W$322,17,FALSE)</f>
        <v>48.1</v>
      </c>
      <c t="str" s="33" r="V244">
        <f>VLOOKUP(B244,'Razzball Projections'!$B$2:$W$322,18,FALSE)</f>
        <v>63.4</v>
      </c>
      <c t="str" s="33" r="W244">
        <f>VLOOKUP(B244,'Razzball Projections'!$B$2:$W$322,19,FALSE)</f>
        <v>78.7</v>
      </c>
      <c t="str" s="45" r="X244">
        <f>VLOOKUP(B244,'Razzball Projections'!$B$2:$W$322,20,FALSE)</f>
        <v>$0</v>
      </c>
      <c t="str" s="45" r="Y244">
        <f>VLOOKUP(B244,'Razzball Projections'!$B$2:$W$322,21,FALSE)</f>
        <v>$0</v>
      </c>
      <c t="str" s="45" r="Z244">
        <f>VLOOKUP(B244,'Razzball Projections'!$B$2:$W$322,22,FALSE)</f>
        <v>$0</v>
      </c>
      <c s="2" r="AB244"/>
    </row>
    <row customHeight="1" r="245" ht="15.0">
      <c t="str" s="44" r="A245">
        <f>VLOOKUP(B245&amp;"*",'Razzball Rankings'!$B$5:$H$204,7,FALSE)</f>
        <v>#N/A</v>
      </c>
      <c t="str" s="29" r="B245">
        <f>'Razzball Projections'!B235</f>
        <v>Gavin Escobar</v>
      </c>
      <c t="str" s="4" r="C245">
        <f>VLOOKUP(B245,'Razzball Projections'!$B$2:$W$322,2,FALSE)</f>
        <v>TE</v>
      </c>
      <c t="str" s="4" r="D245">
        <f>VLOOKUP(B245,'Razzball Projections'!$B$2:$W$322,3,FALSE)</f>
        <v>DAL</v>
      </c>
      <c s="4" r="E245"/>
      <c t="str" s="33" r="F245">
        <f>VLOOKUP(B245,'Fantasy Pros ECR'!$B$6:$H$312,7,FALSE)</f>
        <v>175.0</v>
      </c>
      <c t="str" s="33" r="G245">
        <f>VLOOKUP(B245,'Fantasy Pros ADP'!$B$6:$M$253,12,FALSE)</f>
        <v>#N/A</v>
      </c>
      <c t="str" s="4" r="H245">
        <f>VLOOKUP(B245,'Razzball Projections'!$B$2:$W$322,4,FALSE)</f>
        <v>0</v>
      </c>
      <c t="str" s="4" r="I245">
        <f>VLOOKUP(B245,'Razzball Projections'!$B$2:$W$322,5,FALSE)</f>
        <v>0</v>
      </c>
      <c t="str" s="4" r="J245">
        <f>VLOOKUP(B245,'Razzball Projections'!$B$2:$W$322,6,FALSE)</f>
        <v>0</v>
      </c>
      <c t="str" s="4" r="K245">
        <f>VLOOKUP(B245,'Razzball Projections'!$B$2:$W$322,7,FALSE)</f>
        <v>0</v>
      </c>
      <c t="str" s="4" r="L245">
        <f>VLOOKUP(B245,'Razzball Projections'!$B$2:$W$322,8,FALSE)</f>
        <v>0</v>
      </c>
      <c t="str" s="4" r="M245">
        <f>VLOOKUP(B245,'Razzball Projections'!$B$2:$W$322,9,FALSE)</f>
        <v>0</v>
      </c>
      <c t="str" s="4" r="N245">
        <f>VLOOKUP(B245,'Razzball Projections'!$B$2:$W$322,10,FALSE)</f>
        <v>0</v>
      </c>
      <c t="str" s="4" r="O245">
        <f>VLOOKUP(B245,'Razzball Projections'!$B$2:$W$322,11,FALSE)</f>
        <v>0</v>
      </c>
      <c t="str" s="4" r="P245">
        <f>VLOOKUP(B245,'Razzball Projections'!$B$2:$W$322,12,FALSE)</f>
        <v>0</v>
      </c>
      <c t="str" s="4" r="Q245">
        <f>VLOOKUP(B245,'Razzball Projections'!$B$2:$W$322,13,FALSE)</f>
        <v>0</v>
      </c>
      <c t="str" s="4" r="R245">
        <f>VLOOKUP(B245,'Razzball Projections'!$B$2:$W$322,14,FALSE)</f>
        <v>27</v>
      </c>
      <c t="str" s="4" r="S245">
        <f>VLOOKUP(B245,'Razzball Projections'!$B$2:$W$322,15,FALSE)</f>
        <v>327</v>
      </c>
      <c t="str" s="4" r="T245">
        <f>VLOOKUP(B245,'Razzball Projections'!$B$2:$W$322,16,FALSE)</f>
        <v>3</v>
      </c>
      <c t="str" s="33" r="U245">
        <f>VLOOKUP(B245,'Razzball Projections'!$B$2:$W$322,17,FALSE)</f>
        <v>50.7</v>
      </c>
      <c t="str" s="33" r="V245">
        <f>VLOOKUP(B245,'Razzball Projections'!$B$2:$W$322,18,FALSE)</f>
        <v>64.2</v>
      </c>
      <c t="str" s="33" r="W245">
        <f>VLOOKUP(B245,'Razzball Projections'!$B$2:$W$322,19,FALSE)</f>
        <v>77.7</v>
      </c>
      <c t="str" s="45" r="X245">
        <f>VLOOKUP(B245,'Razzball Projections'!$B$2:$W$322,20,FALSE)</f>
        <v>$0</v>
      </c>
      <c t="str" s="45" r="Y245">
        <f>VLOOKUP(B245,'Razzball Projections'!$B$2:$W$322,21,FALSE)</f>
        <v>$0</v>
      </c>
      <c t="str" s="45" r="Z245">
        <f>VLOOKUP(B245,'Razzball Projections'!$B$2:$W$322,22,FALSE)</f>
        <v>$0</v>
      </c>
      <c s="2" r="AB245"/>
    </row>
    <row customHeight="1" r="246" ht="15.0">
      <c t="str" s="44" r="A246">
        <f>VLOOKUP(B246&amp;"*",'Razzball Rankings'!$B$5:$H$204,7,FALSE)</f>
        <v>#N/A</v>
      </c>
      <c t="str" s="29" r="B246">
        <f>'Razzball Projections'!B236</f>
        <v>Bilal Powell</v>
      </c>
      <c t="str" s="4" r="C246">
        <f>VLOOKUP(B246,'Razzball Projections'!$B$2:$W$322,2,FALSE)</f>
        <v>RB</v>
      </c>
      <c t="str" s="4" r="D246">
        <f>VLOOKUP(B246,'Razzball Projections'!$B$2:$W$322,3,FALSE)</f>
        <v>NYJ</v>
      </c>
      <c s="4" r="E246"/>
      <c t="str" s="33" r="F246">
        <f>VLOOKUP(B246,'Fantasy Pros ECR'!$B$6:$H$312,7,FALSE)</f>
        <v>190.0</v>
      </c>
      <c t="str" s="33" r="G246">
        <f>VLOOKUP(B246,'Fantasy Pros ADP'!$B$6:$M$253,12,FALSE)</f>
        <v>#N/A</v>
      </c>
      <c t="str" s="4" r="H246">
        <f>VLOOKUP(B246,'Razzball Projections'!$B$2:$W$322,4,FALSE)</f>
        <v>0</v>
      </c>
      <c t="str" s="4" r="I246">
        <f>VLOOKUP(B246,'Razzball Projections'!$B$2:$W$322,5,FALSE)</f>
        <v>0</v>
      </c>
      <c t="str" s="4" r="J246">
        <f>VLOOKUP(B246,'Razzball Projections'!$B$2:$W$322,6,FALSE)</f>
        <v>0</v>
      </c>
      <c t="str" s="4" r="K246">
        <f>VLOOKUP(B246,'Razzball Projections'!$B$2:$W$322,7,FALSE)</f>
        <v>0</v>
      </c>
      <c t="str" s="4" r="L246">
        <f>VLOOKUP(B246,'Razzball Projections'!$B$2:$W$322,8,FALSE)</f>
        <v>0</v>
      </c>
      <c t="str" s="4" r="M246">
        <f>VLOOKUP(B246,'Razzball Projections'!$B$2:$W$322,9,FALSE)</f>
        <v>0</v>
      </c>
      <c t="str" s="4" r="N246">
        <f>VLOOKUP(B246,'Razzball Projections'!$B$2:$W$322,10,FALSE)</f>
        <v>64</v>
      </c>
      <c t="str" s="4" r="O246">
        <f>VLOOKUP(B246,'Razzball Projections'!$B$2:$W$322,11,FALSE)</f>
        <v>255</v>
      </c>
      <c t="str" s="4" r="P246">
        <f>VLOOKUP(B246,'Razzball Projections'!$B$2:$W$322,12,FALSE)</f>
        <v>1</v>
      </c>
      <c t="str" s="4" r="Q246">
        <f>VLOOKUP(B246,'Razzball Projections'!$B$2:$W$322,13,FALSE)</f>
        <v>0</v>
      </c>
      <c t="str" s="4" r="R246">
        <f>VLOOKUP(B246,'Razzball Projections'!$B$2:$W$322,14,FALSE)</f>
        <v>26</v>
      </c>
      <c t="str" s="4" r="S246">
        <f>VLOOKUP(B246,'Razzball Projections'!$B$2:$W$322,15,FALSE)</f>
        <v>171</v>
      </c>
      <c t="str" s="4" r="T246">
        <f>VLOOKUP(B246,'Razzball Projections'!$B$2:$W$322,16,FALSE)</f>
        <v>0</v>
      </c>
      <c t="str" s="33" r="U246">
        <f>VLOOKUP(B246,'Razzball Projections'!$B$2:$W$322,17,FALSE)</f>
        <v>51.6</v>
      </c>
      <c t="str" s="33" r="V246">
        <f>VLOOKUP(B246,'Razzball Projections'!$B$2:$W$322,18,FALSE)</f>
        <v>64.6</v>
      </c>
      <c t="str" s="33" r="W246">
        <f>VLOOKUP(B246,'Razzball Projections'!$B$2:$W$322,19,FALSE)</f>
        <v>77.6</v>
      </c>
      <c t="str" s="45" r="X246">
        <f>VLOOKUP(B246,'Razzball Projections'!$B$2:$W$322,20,FALSE)</f>
        <v>$0</v>
      </c>
      <c t="str" s="45" r="Y246">
        <f>VLOOKUP(B246,'Razzball Projections'!$B$2:$W$322,21,FALSE)</f>
        <v>$0</v>
      </c>
      <c t="str" s="45" r="Z246">
        <f>VLOOKUP(B246,'Razzball Projections'!$B$2:$W$322,22,FALSE)</f>
        <v>$0</v>
      </c>
      <c s="2" r="AB246"/>
    </row>
    <row customHeight="1" r="247" ht="15.0">
      <c t="str" s="44" r="A247">
        <f>VLOOKUP(B247&amp;"*",'Razzball Rankings'!$B$5:$H$204,7,FALSE)</f>
        <v>#N/A</v>
      </c>
      <c t="str" s="29" r="B247">
        <f>'Razzball Projections'!B238</f>
        <v>Marlon Brown</v>
      </c>
      <c t="str" s="4" r="C247">
        <f>VLOOKUP(B247,'Razzball Projections'!$B$2:$W$322,2,FALSE)</f>
        <v>WR</v>
      </c>
      <c t="str" s="4" r="D247">
        <f>VLOOKUP(B247,'Razzball Projections'!$B$2:$W$322,3,FALSE)</f>
        <v>BAL</v>
      </c>
      <c s="4" r="E247"/>
      <c t="str" s="33" r="F247">
        <f>VLOOKUP(B247,'Fantasy Pros ECR'!$B$6:$H$312,7,FALSE)</f>
        <v>191.6</v>
      </c>
      <c t="str" s="33" r="G247">
        <f>VLOOKUP(B247,'Fantasy Pros ADP'!$B$6:$M$253,12,FALSE)</f>
        <v>#N/A</v>
      </c>
      <c t="str" s="4" r="H247">
        <f>VLOOKUP(B247,'Razzball Projections'!$B$2:$W$322,4,FALSE)</f>
        <v>0</v>
      </c>
      <c t="str" s="4" r="I247">
        <f>VLOOKUP(B247,'Razzball Projections'!$B$2:$W$322,5,FALSE)</f>
        <v>0</v>
      </c>
      <c t="str" s="4" r="J247">
        <f>VLOOKUP(B247,'Razzball Projections'!$B$2:$W$322,6,FALSE)</f>
        <v>0</v>
      </c>
      <c t="str" s="4" r="K247">
        <f>VLOOKUP(B247,'Razzball Projections'!$B$2:$W$322,7,FALSE)</f>
        <v>0</v>
      </c>
      <c t="str" s="4" r="L247">
        <f>VLOOKUP(B247,'Razzball Projections'!$B$2:$W$322,8,FALSE)</f>
        <v>0</v>
      </c>
      <c t="str" s="4" r="M247">
        <f>VLOOKUP(B247,'Razzball Projections'!$B$2:$W$322,9,FALSE)</f>
        <v>0</v>
      </c>
      <c t="str" s="4" r="N247">
        <f>VLOOKUP(B247,'Razzball Projections'!$B$2:$W$322,10,FALSE)</f>
        <v>0</v>
      </c>
      <c t="str" s="4" r="O247">
        <f>VLOOKUP(B247,'Razzball Projections'!$B$2:$W$322,11,FALSE)</f>
        <v>0</v>
      </c>
      <c t="str" s="4" r="P247">
        <f>VLOOKUP(B247,'Razzball Projections'!$B$2:$W$322,12,FALSE)</f>
        <v>0</v>
      </c>
      <c t="str" s="4" r="Q247">
        <f>VLOOKUP(B247,'Razzball Projections'!$B$2:$W$322,13,FALSE)</f>
        <v>0</v>
      </c>
      <c t="str" s="4" r="R247">
        <f>VLOOKUP(B247,'Razzball Projections'!$B$2:$W$322,14,FALSE)</f>
        <v>29</v>
      </c>
      <c t="str" s="4" r="S247">
        <f>VLOOKUP(B247,'Razzball Projections'!$B$2:$W$322,15,FALSE)</f>
        <v>359</v>
      </c>
      <c t="str" s="4" r="T247">
        <f>VLOOKUP(B247,'Razzball Projections'!$B$2:$W$322,16,FALSE)</f>
        <v>2</v>
      </c>
      <c t="str" s="33" r="U247">
        <f>VLOOKUP(B247,'Razzball Projections'!$B$2:$W$322,17,FALSE)</f>
        <v>47.9</v>
      </c>
      <c t="str" s="33" r="V247">
        <f>VLOOKUP(B247,'Razzball Projections'!$B$2:$W$322,18,FALSE)</f>
        <v>62.4</v>
      </c>
      <c t="str" s="33" r="W247">
        <f>VLOOKUP(B247,'Razzball Projections'!$B$2:$W$322,19,FALSE)</f>
        <v>76.9</v>
      </c>
      <c t="str" s="45" r="X247">
        <f>VLOOKUP(B247,'Razzball Projections'!$B$2:$W$322,20,FALSE)</f>
        <v>$0</v>
      </c>
      <c t="str" s="45" r="Y247">
        <f>VLOOKUP(B247,'Razzball Projections'!$B$2:$W$322,21,FALSE)</f>
        <v>$0</v>
      </c>
      <c t="str" s="45" r="Z247">
        <f>VLOOKUP(B247,'Razzball Projections'!$B$2:$W$322,22,FALSE)</f>
        <v>$0</v>
      </c>
      <c s="2" r="AB247"/>
    </row>
    <row customHeight="1" r="248" ht="15.0">
      <c t="str" s="44" r="A248">
        <f>VLOOKUP(B248&amp;"*",'Razzball Rankings'!$B$5:$H$204,7,FALSE)</f>
        <v>#N/A</v>
      </c>
      <c t="str" s="29" r="B248">
        <f>'Razzball Projections'!B239</f>
        <v>Darrius Heyward-Bey</v>
      </c>
      <c t="str" s="4" r="C248">
        <f>VLOOKUP(B248,'Razzball Projections'!$B$2:$W$322,2,FALSE)</f>
        <v>WR</v>
      </c>
      <c t="str" s="4" r="D248">
        <f>VLOOKUP(B248,'Razzball Projections'!$B$2:$W$322,3,FALSE)</f>
        <v>PIT</v>
      </c>
      <c s="4" r="E248"/>
      <c t="str" s="33" r="F248">
        <f>VLOOKUP(B248,'Fantasy Pros ECR'!$B$6:$H$312,7,FALSE)</f>
        <v>#N/A</v>
      </c>
      <c t="str" s="33" r="G248">
        <f>VLOOKUP(B248,'Fantasy Pros ADP'!$B$6:$M$253,12,FALSE)</f>
        <v>#N/A</v>
      </c>
      <c t="str" s="4" r="H248">
        <f>VLOOKUP(B248,'Razzball Projections'!$B$2:$W$322,4,FALSE)</f>
        <v>0</v>
      </c>
      <c t="str" s="4" r="I248">
        <f>VLOOKUP(B248,'Razzball Projections'!$B$2:$W$322,5,FALSE)</f>
        <v>0</v>
      </c>
      <c t="str" s="4" r="J248">
        <f>VLOOKUP(B248,'Razzball Projections'!$B$2:$W$322,6,FALSE)</f>
        <v>0</v>
      </c>
      <c t="str" s="4" r="K248">
        <f>VLOOKUP(B248,'Razzball Projections'!$B$2:$W$322,7,FALSE)</f>
        <v>0</v>
      </c>
      <c t="str" s="4" r="L248">
        <f>VLOOKUP(B248,'Razzball Projections'!$B$2:$W$322,8,FALSE)</f>
        <v>0</v>
      </c>
      <c t="str" s="4" r="M248">
        <f>VLOOKUP(B248,'Razzball Projections'!$B$2:$W$322,9,FALSE)</f>
        <v>0</v>
      </c>
      <c t="str" s="4" r="N248">
        <f>VLOOKUP(B248,'Razzball Projections'!$B$2:$W$322,10,FALSE)</f>
        <v>0</v>
      </c>
      <c t="str" s="4" r="O248">
        <f>VLOOKUP(B248,'Razzball Projections'!$B$2:$W$322,11,FALSE)</f>
        <v>0</v>
      </c>
      <c t="str" s="4" r="P248">
        <f>VLOOKUP(B248,'Razzball Projections'!$B$2:$W$322,12,FALSE)</f>
        <v>0</v>
      </c>
      <c t="str" s="4" r="Q248">
        <f>VLOOKUP(B248,'Razzball Projections'!$B$2:$W$322,13,FALSE)</f>
        <v>1</v>
      </c>
      <c t="str" s="4" r="R248">
        <f>VLOOKUP(B248,'Razzball Projections'!$B$2:$W$322,14,FALSE)</f>
        <v>28</v>
      </c>
      <c t="str" s="4" r="S248">
        <f>VLOOKUP(B248,'Razzball Projections'!$B$2:$W$322,15,FALSE)</f>
        <v>425</v>
      </c>
      <c t="str" s="4" r="T248">
        <f>VLOOKUP(B248,'Razzball Projections'!$B$2:$W$322,16,FALSE)</f>
        <v>1</v>
      </c>
      <c t="str" s="33" r="U248">
        <f>VLOOKUP(B248,'Razzball Projections'!$B$2:$W$322,17,FALSE)</f>
        <v>47.5</v>
      </c>
      <c t="str" s="33" r="V248">
        <f>VLOOKUP(B248,'Razzball Projections'!$B$2:$W$322,18,FALSE)</f>
        <v>61.5</v>
      </c>
      <c t="str" s="33" r="W248">
        <f>VLOOKUP(B248,'Razzball Projections'!$B$2:$W$322,19,FALSE)</f>
        <v>75.5</v>
      </c>
      <c t="str" s="45" r="X248">
        <f>VLOOKUP(B248,'Razzball Projections'!$B$2:$W$322,20,FALSE)</f>
        <v>$0</v>
      </c>
      <c t="str" s="45" r="Y248">
        <f>VLOOKUP(B248,'Razzball Projections'!$B$2:$W$322,21,FALSE)</f>
        <v>$0</v>
      </c>
      <c t="str" s="45" r="Z248">
        <f>VLOOKUP(B248,'Razzball Projections'!$B$2:$W$322,22,FALSE)</f>
        <v>$0</v>
      </c>
      <c s="2" r="AB248"/>
    </row>
    <row customHeight="1" r="249" ht="15.0">
      <c t="str" s="44" r="A249">
        <f>VLOOKUP(B249&amp;"*",'Razzball Rankings'!$B$5:$H$204,7,FALSE)</f>
        <v>#N/A</v>
      </c>
      <c t="str" s="29" r="B249">
        <f>'Razzball Projections'!B240</f>
        <v>Robert Housler</v>
      </c>
      <c t="str" s="4" r="C249">
        <f>VLOOKUP(B249,'Razzball Projections'!$B$2:$W$322,2,FALSE)</f>
        <v>TE</v>
      </c>
      <c t="str" s="4" r="D249">
        <f>VLOOKUP(B249,'Razzball Projections'!$B$2:$W$322,3,FALSE)</f>
        <v>ARI</v>
      </c>
      <c s="4" r="E249"/>
      <c t="str" s="33" r="F249">
        <f>VLOOKUP(B249,'Fantasy Pros ECR'!$B$6:$H$312,7,FALSE)</f>
        <v>#N/A</v>
      </c>
      <c t="str" s="33" r="G249">
        <f>VLOOKUP(B249,'Fantasy Pros ADP'!$B$6:$M$253,12,FALSE)</f>
        <v>#N/A</v>
      </c>
      <c t="str" s="4" r="H249">
        <f>VLOOKUP(B249,'Razzball Projections'!$B$2:$W$322,4,FALSE)</f>
        <v>0</v>
      </c>
      <c t="str" s="4" r="I249">
        <f>VLOOKUP(B249,'Razzball Projections'!$B$2:$W$322,5,FALSE)</f>
        <v>0</v>
      </c>
      <c t="str" s="4" r="J249">
        <f>VLOOKUP(B249,'Razzball Projections'!$B$2:$W$322,6,FALSE)</f>
        <v>0</v>
      </c>
      <c t="str" s="4" r="K249">
        <f>VLOOKUP(B249,'Razzball Projections'!$B$2:$W$322,7,FALSE)</f>
        <v>0</v>
      </c>
      <c t="str" s="4" r="L249">
        <f>VLOOKUP(B249,'Razzball Projections'!$B$2:$W$322,8,FALSE)</f>
        <v>0</v>
      </c>
      <c t="str" s="4" r="M249">
        <f>VLOOKUP(B249,'Razzball Projections'!$B$2:$W$322,9,FALSE)</f>
        <v>0</v>
      </c>
      <c t="str" s="4" r="N249">
        <f>VLOOKUP(B249,'Razzball Projections'!$B$2:$W$322,10,FALSE)</f>
        <v>0</v>
      </c>
      <c t="str" s="4" r="O249">
        <f>VLOOKUP(B249,'Razzball Projections'!$B$2:$W$322,11,FALSE)</f>
        <v>0</v>
      </c>
      <c t="str" s="4" r="P249">
        <f>VLOOKUP(B249,'Razzball Projections'!$B$2:$W$322,12,FALSE)</f>
        <v>0</v>
      </c>
      <c t="str" s="4" r="Q249">
        <f>VLOOKUP(B249,'Razzball Projections'!$B$2:$W$322,13,FALSE)</f>
        <v>0</v>
      </c>
      <c t="str" s="4" r="R249">
        <f>VLOOKUP(B249,'Razzball Projections'!$B$2:$W$322,14,FALSE)</f>
        <v>33</v>
      </c>
      <c t="str" s="4" r="S249">
        <f>VLOOKUP(B249,'Razzball Projections'!$B$2:$W$322,15,FALSE)</f>
        <v>353</v>
      </c>
      <c t="str" s="4" r="T249">
        <f>VLOOKUP(B249,'Razzball Projections'!$B$2:$W$322,16,FALSE)</f>
        <v>1</v>
      </c>
      <c t="str" s="33" r="U249">
        <f>VLOOKUP(B249,'Razzball Projections'!$B$2:$W$322,17,FALSE)</f>
        <v>41.3</v>
      </c>
      <c t="str" s="33" r="V249">
        <f>VLOOKUP(B249,'Razzball Projections'!$B$2:$W$322,18,FALSE)</f>
        <v>57.8</v>
      </c>
      <c t="str" s="33" r="W249">
        <f>VLOOKUP(B249,'Razzball Projections'!$B$2:$W$322,19,FALSE)</f>
        <v>74.3</v>
      </c>
      <c t="str" s="45" r="X249">
        <f>VLOOKUP(B249,'Razzball Projections'!$B$2:$W$322,20,FALSE)</f>
        <v>$0</v>
      </c>
      <c t="str" s="45" r="Y249">
        <f>VLOOKUP(B249,'Razzball Projections'!$B$2:$W$322,21,FALSE)</f>
        <v>$0</v>
      </c>
      <c t="str" s="45" r="Z249">
        <f>VLOOKUP(B249,'Razzball Projections'!$B$2:$W$322,22,FALSE)</f>
        <v>$0</v>
      </c>
      <c s="2" r="AB249"/>
    </row>
    <row customHeight="1" r="250" ht="15.0">
      <c t="str" s="44" r="A250">
        <f>VLOOKUP(B250&amp;"*",'Razzball Rankings'!$B$5:$H$204,7,FALSE)</f>
        <v>#N/A</v>
      </c>
      <c t="str" s="29" r="B250">
        <f>'Razzball Projections'!B241</f>
        <v>Kenbrell Thompkins</v>
      </c>
      <c t="str" s="4" r="C250">
        <f>VLOOKUP(B250,'Razzball Projections'!$B$2:$W$322,2,FALSE)</f>
        <v>WR</v>
      </c>
      <c t="str" s="4" r="D250">
        <f>VLOOKUP(B250,'Razzball Projections'!$B$2:$W$322,3,FALSE)</f>
        <v>NE</v>
      </c>
      <c s="4" r="E250"/>
      <c t="str" s="33" r="F250">
        <f>VLOOKUP(B250,'Fantasy Pros ECR'!$B$6:$H$312,7,FALSE)</f>
        <v>162.1</v>
      </c>
      <c t="str" s="33" r="G250">
        <f>VLOOKUP(B250,'Fantasy Pros ADP'!$B$6:$M$253,12,FALSE)</f>
        <v>175.0</v>
      </c>
      <c t="str" s="4" r="H250">
        <f>VLOOKUP(B250,'Razzball Projections'!$B$2:$W$322,4,FALSE)</f>
        <v>0</v>
      </c>
      <c t="str" s="4" r="I250">
        <f>VLOOKUP(B250,'Razzball Projections'!$B$2:$W$322,5,FALSE)</f>
        <v>0</v>
      </c>
      <c t="str" s="4" r="J250">
        <f>VLOOKUP(B250,'Razzball Projections'!$B$2:$W$322,6,FALSE)</f>
        <v>0</v>
      </c>
      <c t="str" s="4" r="K250">
        <f>VLOOKUP(B250,'Razzball Projections'!$B$2:$W$322,7,FALSE)</f>
        <v>0</v>
      </c>
      <c t="str" s="4" r="L250">
        <f>VLOOKUP(B250,'Razzball Projections'!$B$2:$W$322,8,FALSE)</f>
        <v>0</v>
      </c>
      <c t="str" s="4" r="M250">
        <f>VLOOKUP(B250,'Razzball Projections'!$B$2:$W$322,9,FALSE)</f>
        <v>0</v>
      </c>
      <c t="str" s="4" r="N250">
        <f>VLOOKUP(B250,'Razzball Projections'!$B$2:$W$322,10,FALSE)</f>
        <v>0</v>
      </c>
      <c t="str" s="4" r="O250">
        <f>VLOOKUP(B250,'Razzball Projections'!$B$2:$W$322,11,FALSE)</f>
        <v>0</v>
      </c>
      <c t="str" s="4" r="P250">
        <f>VLOOKUP(B250,'Razzball Projections'!$B$2:$W$322,12,FALSE)</f>
        <v>0</v>
      </c>
      <c t="str" s="4" r="Q250">
        <f>VLOOKUP(B250,'Razzball Projections'!$B$2:$W$322,13,FALSE)</f>
        <v>0</v>
      </c>
      <c t="str" s="4" r="R250">
        <f>VLOOKUP(B250,'Razzball Projections'!$B$2:$W$322,14,FALSE)</f>
        <v>26</v>
      </c>
      <c t="str" s="4" r="S250">
        <f>VLOOKUP(B250,'Razzball Projections'!$B$2:$W$322,15,FALSE)</f>
        <v>368</v>
      </c>
      <c t="str" s="4" r="T250">
        <f>VLOOKUP(B250,'Razzball Projections'!$B$2:$W$322,16,FALSE)</f>
        <v>2</v>
      </c>
      <c t="str" s="33" r="U250">
        <f>VLOOKUP(B250,'Razzball Projections'!$B$2:$W$322,17,FALSE)</f>
        <v>48.2</v>
      </c>
      <c t="str" s="33" r="V250">
        <f>VLOOKUP(B250,'Razzball Projections'!$B$2:$W$322,18,FALSE)</f>
        <v>61.2</v>
      </c>
      <c t="str" s="33" r="W250">
        <f>VLOOKUP(B250,'Razzball Projections'!$B$2:$W$322,19,FALSE)</f>
        <v>74.1</v>
      </c>
      <c t="str" s="45" r="X250">
        <f>VLOOKUP(B250,'Razzball Projections'!$B$2:$W$322,20,FALSE)</f>
        <v>$0</v>
      </c>
      <c t="str" s="45" r="Y250">
        <f>VLOOKUP(B250,'Razzball Projections'!$B$2:$W$322,21,FALSE)</f>
        <v>$0</v>
      </c>
      <c t="str" s="45" r="Z250">
        <f>VLOOKUP(B250,'Razzball Projections'!$B$2:$W$322,22,FALSE)</f>
        <v>$0</v>
      </c>
      <c s="2" r="AB250"/>
    </row>
    <row customHeight="1" r="251" ht="15.0">
      <c t="str" s="44" r="A251">
        <f>VLOOKUP(B251&amp;"*",'Razzball Rankings'!$B$5:$H$204,7,FALSE)</f>
        <v>#N/A</v>
      </c>
      <c t="str" s="29" r="B251">
        <f>'Razzball Projections'!B243</f>
        <v>Marquess Wilson</v>
      </c>
      <c t="str" s="4" r="C251">
        <f>VLOOKUP(B251,'Razzball Projections'!$B$2:$W$322,2,FALSE)</f>
        <v>WR</v>
      </c>
      <c t="str" s="4" r="D251">
        <f>VLOOKUP(B251,'Razzball Projections'!$B$2:$W$322,3,FALSE)</f>
        <v>CHI</v>
      </c>
      <c s="4" r="E251"/>
      <c t="str" s="33" r="F251">
        <f>VLOOKUP(B251,'Fantasy Pros ECR'!$B$6:$H$312,7,FALSE)</f>
        <v>#N/A</v>
      </c>
      <c t="str" s="33" r="G251">
        <f>VLOOKUP(B251,'Fantasy Pros ADP'!$B$6:$M$253,12,FALSE)</f>
        <v>#N/A</v>
      </c>
      <c t="str" s="4" r="H251">
        <f>VLOOKUP(B251,'Razzball Projections'!$B$2:$W$322,4,FALSE)</f>
        <v>0</v>
      </c>
      <c t="str" s="4" r="I251">
        <f>VLOOKUP(B251,'Razzball Projections'!$B$2:$W$322,5,FALSE)</f>
        <v>0</v>
      </c>
      <c t="str" s="4" r="J251">
        <f>VLOOKUP(B251,'Razzball Projections'!$B$2:$W$322,6,FALSE)</f>
        <v>0</v>
      </c>
      <c t="str" s="4" r="K251">
        <f>VLOOKUP(B251,'Razzball Projections'!$B$2:$W$322,7,FALSE)</f>
        <v>0</v>
      </c>
      <c t="str" s="4" r="L251">
        <f>VLOOKUP(B251,'Razzball Projections'!$B$2:$W$322,8,FALSE)</f>
        <v>0</v>
      </c>
      <c t="str" s="4" r="M251">
        <f>VLOOKUP(B251,'Razzball Projections'!$B$2:$W$322,9,FALSE)</f>
        <v>0</v>
      </c>
      <c t="str" s="4" r="N251">
        <f>VLOOKUP(B251,'Razzball Projections'!$B$2:$W$322,10,FALSE)</f>
        <v>0</v>
      </c>
      <c t="str" s="4" r="O251">
        <f>VLOOKUP(B251,'Razzball Projections'!$B$2:$W$322,11,FALSE)</f>
        <v>0</v>
      </c>
      <c t="str" s="4" r="P251">
        <f>VLOOKUP(B251,'Razzball Projections'!$B$2:$W$322,12,FALSE)</f>
        <v>0</v>
      </c>
      <c t="str" s="4" r="Q251">
        <f>VLOOKUP(B251,'Razzball Projections'!$B$2:$W$322,13,FALSE)</f>
        <v>0</v>
      </c>
      <c t="str" s="4" r="R251">
        <f>VLOOKUP(B251,'Razzball Projections'!$B$2:$W$322,14,FALSE)</f>
        <v>24</v>
      </c>
      <c t="str" s="4" r="S251">
        <f>VLOOKUP(B251,'Razzball Projections'!$B$2:$W$322,15,FALSE)</f>
        <v>343</v>
      </c>
      <c t="str" s="4" r="T251">
        <f>VLOOKUP(B251,'Razzball Projections'!$B$2:$W$322,16,FALSE)</f>
        <v>3</v>
      </c>
      <c t="str" s="33" r="U251">
        <f>VLOOKUP(B251,'Razzball Projections'!$B$2:$W$322,17,FALSE)</f>
        <v>49.9</v>
      </c>
      <c t="str" s="33" r="V251">
        <f>VLOOKUP(B251,'Razzball Projections'!$B$2:$W$322,18,FALSE)</f>
        <v>61.7</v>
      </c>
      <c t="str" s="33" r="W251">
        <f>VLOOKUP(B251,'Razzball Projections'!$B$2:$W$322,19,FALSE)</f>
        <v>73.6</v>
      </c>
      <c t="str" s="45" r="X251">
        <f>VLOOKUP(B251,'Razzball Projections'!$B$2:$W$322,20,FALSE)</f>
        <v>$0</v>
      </c>
      <c t="str" s="45" r="Y251">
        <f>VLOOKUP(B251,'Razzball Projections'!$B$2:$W$322,21,FALSE)</f>
        <v>$0</v>
      </c>
      <c t="str" s="45" r="Z251">
        <f>VLOOKUP(B251,'Razzball Projections'!$B$2:$W$322,22,FALSE)</f>
        <v>$0</v>
      </c>
      <c s="2" r="AB251"/>
    </row>
    <row customHeight="1" r="252" ht="15.0">
      <c t="str" s="44" r="A252">
        <f>VLOOKUP(B252&amp;"*",'Razzball Rankings'!$B$5:$H$204,7,FALSE)</f>
        <v>#N/A</v>
      </c>
      <c t="str" s="29" r="B252">
        <f>'Razzball Projections'!B244</f>
        <v>Brandon Pettigrew</v>
      </c>
      <c t="str" s="4" r="C252">
        <f>VLOOKUP(B252,'Razzball Projections'!$B$2:$W$322,2,FALSE)</f>
        <v>TE</v>
      </c>
      <c t="str" s="4" r="D252">
        <f>VLOOKUP(B252,'Razzball Projections'!$B$2:$W$322,3,FALSE)</f>
        <v>DET</v>
      </c>
      <c s="4" r="E252"/>
      <c t="str" s="33" r="F252">
        <f>VLOOKUP(B252,'Fantasy Pros ECR'!$B$6:$H$312,7,FALSE)</f>
        <v>197.0</v>
      </c>
      <c t="str" s="33" r="G252">
        <f>VLOOKUP(B252,'Fantasy Pros ADP'!$B$6:$M$253,12,FALSE)</f>
        <v>#N/A</v>
      </c>
      <c t="str" s="4" r="H252">
        <f>VLOOKUP(B252,'Razzball Projections'!$B$2:$W$322,4,FALSE)</f>
        <v>0</v>
      </c>
      <c t="str" s="4" r="I252">
        <f>VLOOKUP(B252,'Razzball Projections'!$B$2:$W$322,5,FALSE)</f>
        <v>0</v>
      </c>
      <c t="str" s="4" r="J252">
        <f>VLOOKUP(B252,'Razzball Projections'!$B$2:$W$322,6,FALSE)</f>
        <v>0</v>
      </c>
      <c t="str" s="4" r="K252">
        <f>VLOOKUP(B252,'Razzball Projections'!$B$2:$W$322,7,FALSE)</f>
        <v>0</v>
      </c>
      <c t="str" s="4" r="L252">
        <f>VLOOKUP(B252,'Razzball Projections'!$B$2:$W$322,8,FALSE)</f>
        <v>0</v>
      </c>
      <c t="str" s="4" r="M252">
        <f>VLOOKUP(B252,'Razzball Projections'!$B$2:$W$322,9,FALSE)</f>
        <v>0</v>
      </c>
      <c t="str" s="4" r="N252">
        <f>VLOOKUP(B252,'Razzball Projections'!$B$2:$W$322,10,FALSE)</f>
        <v>0</v>
      </c>
      <c t="str" s="4" r="O252">
        <f>VLOOKUP(B252,'Razzball Projections'!$B$2:$W$322,11,FALSE)</f>
        <v>0</v>
      </c>
      <c t="str" s="4" r="P252">
        <f>VLOOKUP(B252,'Razzball Projections'!$B$2:$W$322,12,FALSE)</f>
        <v>0</v>
      </c>
      <c t="str" s="4" r="Q252">
        <f>VLOOKUP(B252,'Razzball Projections'!$B$2:$W$322,13,FALSE)</f>
        <v>1</v>
      </c>
      <c t="str" s="4" r="R252">
        <f>VLOOKUP(B252,'Razzball Projections'!$B$2:$W$322,14,FALSE)</f>
        <v>32</v>
      </c>
      <c t="str" s="4" r="S252">
        <f>VLOOKUP(B252,'Razzball Projections'!$B$2:$W$322,15,FALSE)</f>
        <v>307</v>
      </c>
      <c t="str" s="4" r="T252">
        <f>VLOOKUP(B252,'Razzball Projections'!$B$2:$W$322,16,FALSE)</f>
        <v>2</v>
      </c>
      <c t="str" s="33" r="U252">
        <f>VLOOKUP(B252,'Razzball Projections'!$B$2:$W$322,17,FALSE)</f>
        <v>40.7</v>
      </c>
      <c t="str" s="33" r="V252">
        <f>VLOOKUP(B252,'Razzball Projections'!$B$2:$W$322,18,FALSE)</f>
        <v>56.7</v>
      </c>
      <c t="str" s="33" r="W252">
        <f>VLOOKUP(B252,'Razzball Projections'!$B$2:$W$322,19,FALSE)</f>
        <v>72.7</v>
      </c>
      <c t="str" s="45" r="X252">
        <f>VLOOKUP(B252,'Razzball Projections'!$B$2:$W$322,20,FALSE)</f>
        <v>$0</v>
      </c>
      <c t="str" s="45" r="Y252">
        <f>VLOOKUP(B252,'Razzball Projections'!$B$2:$W$322,21,FALSE)</f>
        <v>$0</v>
      </c>
      <c t="str" s="45" r="Z252">
        <f>VLOOKUP(B252,'Razzball Projections'!$B$2:$W$322,22,FALSE)</f>
        <v>$0</v>
      </c>
      <c s="2" r="AB252"/>
    </row>
    <row customHeight="1" r="253" ht="15.0">
      <c t="str" s="44" r="A253">
        <f>VLOOKUP(B253&amp;"*",'Razzball Rankings'!$B$5:$H$204,7,FALSE)</f>
        <v>#N/A</v>
      </c>
      <c t="str" s="29" r="B253">
        <f>'Razzball Projections'!B245</f>
        <v>Jarvis Landry</v>
      </c>
      <c t="str" s="4" r="C253">
        <f>VLOOKUP(B253,'Razzball Projections'!$B$2:$W$322,2,FALSE)</f>
        <v>WR</v>
      </c>
      <c t="str" s="4" r="D253">
        <f>VLOOKUP(B253,'Razzball Projections'!$B$2:$W$322,3,FALSE)</f>
        <v>MIA</v>
      </c>
      <c s="4" r="E253"/>
      <c t="str" s="33" r="F253">
        <f>VLOOKUP(B253,'Fantasy Pros ECR'!$B$6:$H$312,7,FALSE)</f>
        <v>235.5</v>
      </c>
      <c t="str" s="33" r="G253">
        <f>VLOOKUP(B253,'Fantasy Pros ADP'!$B$6:$M$253,12,FALSE)</f>
        <v>#N/A</v>
      </c>
      <c t="str" s="4" r="H253">
        <f>VLOOKUP(B253,'Razzball Projections'!$B$2:$W$322,4,FALSE)</f>
        <v>0</v>
      </c>
      <c t="str" s="4" r="I253">
        <f>VLOOKUP(B253,'Razzball Projections'!$B$2:$W$322,5,FALSE)</f>
        <v>0</v>
      </c>
      <c t="str" s="4" r="J253">
        <f>VLOOKUP(B253,'Razzball Projections'!$B$2:$W$322,6,FALSE)</f>
        <v>0</v>
      </c>
      <c t="str" s="4" r="K253">
        <f>VLOOKUP(B253,'Razzball Projections'!$B$2:$W$322,7,FALSE)</f>
        <v>0</v>
      </c>
      <c t="str" s="4" r="L253">
        <f>VLOOKUP(B253,'Razzball Projections'!$B$2:$W$322,8,FALSE)</f>
        <v>0</v>
      </c>
      <c t="str" s="4" r="M253">
        <f>VLOOKUP(B253,'Razzball Projections'!$B$2:$W$322,9,FALSE)</f>
        <v>0</v>
      </c>
      <c t="str" s="4" r="N253">
        <f>VLOOKUP(B253,'Razzball Projections'!$B$2:$W$322,10,FALSE)</f>
        <v>0</v>
      </c>
      <c t="str" s="4" r="O253">
        <f>VLOOKUP(B253,'Razzball Projections'!$B$2:$W$322,11,FALSE)</f>
        <v>0</v>
      </c>
      <c t="str" s="4" r="P253">
        <f>VLOOKUP(B253,'Razzball Projections'!$B$2:$W$322,12,FALSE)</f>
        <v>0</v>
      </c>
      <c t="str" s="4" r="Q253">
        <f>VLOOKUP(B253,'Razzball Projections'!$B$2:$W$322,13,FALSE)</f>
        <v>1</v>
      </c>
      <c t="str" s="4" r="R253">
        <f>VLOOKUP(B253,'Razzball Projections'!$B$2:$W$322,14,FALSE)</f>
        <v>27</v>
      </c>
      <c t="str" s="4" r="S253">
        <f>VLOOKUP(B253,'Razzball Projections'!$B$2:$W$322,15,FALSE)</f>
        <v>351</v>
      </c>
      <c t="str" s="4" r="T253">
        <f>VLOOKUP(B253,'Razzball Projections'!$B$2:$W$322,16,FALSE)</f>
        <v>2</v>
      </c>
      <c t="str" s="33" r="U253">
        <f>VLOOKUP(B253,'Razzball Projections'!$B$2:$W$322,17,FALSE)</f>
        <v>45.5</v>
      </c>
      <c t="str" s="33" r="V253">
        <f>VLOOKUP(B253,'Razzball Projections'!$B$2:$W$322,18,FALSE)</f>
        <v>59.1</v>
      </c>
      <c t="str" s="33" r="W253">
        <f>VLOOKUP(B253,'Razzball Projections'!$B$2:$W$322,19,FALSE)</f>
        <v>72.6</v>
      </c>
      <c t="str" s="45" r="X253">
        <f>VLOOKUP(B253,'Razzball Projections'!$B$2:$W$322,20,FALSE)</f>
        <v>$0</v>
      </c>
      <c t="str" s="45" r="Y253">
        <f>VLOOKUP(B253,'Razzball Projections'!$B$2:$W$322,21,FALSE)</f>
        <v>$0</v>
      </c>
      <c t="str" s="45" r="Z253">
        <f>VLOOKUP(B253,'Razzball Projections'!$B$2:$W$322,22,FALSE)</f>
        <v>$0</v>
      </c>
      <c s="2" r="AB253"/>
    </row>
    <row customHeight="1" r="254" ht="15.0">
      <c t="str" s="44" r="A254">
        <f>VLOOKUP(B254&amp;"*",'Razzball Rankings'!$B$5:$H$204,7,FALSE)</f>
        <v>#N/A</v>
      </c>
      <c t="str" s="29" r="B254">
        <f>'Razzball Projections'!B246</f>
        <v>Paul Richardson</v>
      </c>
      <c t="str" s="4" r="C254">
        <f>VLOOKUP(B254,'Razzball Projections'!$B$2:$W$322,2,FALSE)</f>
        <v>WR</v>
      </c>
      <c t="str" s="4" r="D254">
        <f>VLOOKUP(B254,'Razzball Projections'!$B$2:$W$322,3,FALSE)</f>
        <v>SEA</v>
      </c>
      <c s="4" r="E254"/>
      <c t="str" s="33" r="F254">
        <f>VLOOKUP(B254,'Fantasy Pros ECR'!$B$6:$H$312,7,FALSE)</f>
        <v>223.0</v>
      </c>
      <c t="str" s="33" r="G254">
        <f>VLOOKUP(B254,'Fantasy Pros ADP'!$B$6:$M$253,12,FALSE)</f>
        <v>#N/A</v>
      </c>
      <c t="str" s="4" r="H254">
        <f>VLOOKUP(B254,'Razzball Projections'!$B$2:$W$322,4,FALSE)</f>
        <v>0</v>
      </c>
      <c t="str" s="4" r="I254">
        <f>VLOOKUP(B254,'Razzball Projections'!$B$2:$W$322,5,FALSE)</f>
        <v>0</v>
      </c>
      <c t="str" s="4" r="J254">
        <f>VLOOKUP(B254,'Razzball Projections'!$B$2:$W$322,6,FALSE)</f>
        <v>0</v>
      </c>
      <c t="str" s="4" r="K254">
        <f>VLOOKUP(B254,'Razzball Projections'!$B$2:$W$322,7,FALSE)</f>
        <v>0</v>
      </c>
      <c t="str" s="4" r="L254">
        <f>VLOOKUP(B254,'Razzball Projections'!$B$2:$W$322,8,FALSE)</f>
        <v>0</v>
      </c>
      <c t="str" s="4" r="M254">
        <f>VLOOKUP(B254,'Razzball Projections'!$B$2:$W$322,9,FALSE)</f>
        <v>0</v>
      </c>
      <c t="str" s="4" r="N254">
        <f>VLOOKUP(B254,'Razzball Projections'!$B$2:$W$322,10,FALSE)</f>
        <v>0</v>
      </c>
      <c t="str" s="4" r="O254">
        <f>VLOOKUP(B254,'Razzball Projections'!$B$2:$W$322,11,FALSE)</f>
        <v>0</v>
      </c>
      <c t="str" s="4" r="P254">
        <f>VLOOKUP(B254,'Razzball Projections'!$B$2:$W$322,12,FALSE)</f>
        <v>0</v>
      </c>
      <c t="str" s="4" r="Q254">
        <f>VLOOKUP(B254,'Razzball Projections'!$B$2:$W$322,13,FALSE)</f>
        <v>0</v>
      </c>
      <c t="str" s="4" r="R254">
        <f>VLOOKUP(B254,'Razzball Projections'!$B$2:$W$322,14,FALSE)</f>
        <v>21</v>
      </c>
      <c t="str" s="4" r="S254">
        <f>VLOOKUP(B254,'Razzball Projections'!$B$2:$W$322,15,FALSE)</f>
        <v>397</v>
      </c>
      <c t="str" s="4" r="T254">
        <f>VLOOKUP(B254,'Razzball Projections'!$B$2:$W$322,16,FALSE)</f>
        <v>2</v>
      </c>
      <c t="str" s="33" r="U254">
        <f>VLOOKUP(B254,'Razzball Projections'!$B$2:$W$322,17,FALSE)</f>
        <v>51.7</v>
      </c>
      <c t="str" s="33" r="V254">
        <f>VLOOKUP(B254,'Razzball Projections'!$B$2:$W$322,18,FALSE)</f>
        <v>61.9</v>
      </c>
      <c t="str" s="33" r="W254">
        <f>VLOOKUP(B254,'Razzball Projections'!$B$2:$W$322,19,FALSE)</f>
        <v>72.2</v>
      </c>
      <c t="str" s="45" r="X254">
        <f>VLOOKUP(B254,'Razzball Projections'!$B$2:$W$322,20,FALSE)</f>
        <v>$0</v>
      </c>
      <c t="str" s="45" r="Y254">
        <f>VLOOKUP(B254,'Razzball Projections'!$B$2:$W$322,21,FALSE)</f>
        <v>$0</v>
      </c>
      <c t="str" s="45" r="Z254">
        <f>VLOOKUP(B254,'Razzball Projections'!$B$2:$W$322,22,FALSE)</f>
        <v>$0</v>
      </c>
      <c s="2" r="AB254"/>
    </row>
    <row customHeight="1" r="255" ht="15.0">
      <c t="str" s="44" r="A255">
        <f>VLOOKUP(B255&amp;"*",'Razzball Rankings'!$B$5:$H$204,7,FALSE)</f>
        <v>#N/A</v>
      </c>
      <c t="str" s="29" r="B255">
        <f>'Razzball Projections'!B248</f>
        <v>Jordan Todman</v>
      </c>
      <c t="str" s="4" r="C255">
        <f>VLOOKUP(B255,'Razzball Projections'!$B$2:$W$322,2,FALSE)</f>
        <v>RB</v>
      </c>
      <c t="str" s="4" r="D255">
        <f>VLOOKUP(B255,'Razzball Projections'!$B$2:$W$322,3,FALSE)</f>
        <v>JAC</v>
      </c>
      <c s="4" r="E255"/>
      <c t="str" s="33" r="F255">
        <f>VLOOKUP(B255,'Fantasy Pros ECR'!$B$6:$H$312,7,FALSE)</f>
        <v>183.8</v>
      </c>
      <c t="str" s="33" r="G255">
        <f>VLOOKUP(B255,'Fantasy Pros ADP'!$B$6:$M$253,12,FALSE)</f>
        <v>#N/A</v>
      </c>
      <c t="str" s="4" r="H255">
        <f>VLOOKUP(B255,'Razzball Projections'!$B$2:$W$322,4,FALSE)</f>
        <v>0</v>
      </c>
      <c t="str" s="4" r="I255">
        <f>VLOOKUP(B255,'Razzball Projections'!$B$2:$W$322,5,FALSE)</f>
        <v>0</v>
      </c>
      <c t="str" s="4" r="J255">
        <f>VLOOKUP(B255,'Razzball Projections'!$B$2:$W$322,6,FALSE)</f>
        <v>0</v>
      </c>
      <c t="str" s="4" r="K255">
        <f>VLOOKUP(B255,'Razzball Projections'!$B$2:$W$322,7,FALSE)</f>
        <v>0</v>
      </c>
      <c t="str" s="4" r="L255">
        <f>VLOOKUP(B255,'Razzball Projections'!$B$2:$W$322,8,FALSE)</f>
        <v>0</v>
      </c>
      <c t="str" s="4" r="M255">
        <f>VLOOKUP(B255,'Razzball Projections'!$B$2:$W$322,9,FALSE)</f>
        <v>0</v>
      </c>
      <c t="str" s="4" r="N255">
        <f>VLOOKUP(B255,'Razzball Projections'!$B$2:$W$322,10,FALSE)</f>
        <v>70</v>
      </c>
      <c t="str" s="4" r="O255">
        <f>VLOOKUP(B255,'Razzball Projections'!$B$2:$W$322,11,FALSE)</f>
        <v>285</v>
      </c>
      <c t="str" s="4" r="P255">
        <f>VLOOKUP(B255,'Razzball Projections'!$B$2:$W$322,12,FALSE)</f>
        <v>1</v>
      </c>
      <c t="str" s="4" r="Q255">
        <f>VLOOKUP(B255,'Razzball Projections'!$B$2:$W$322,13,FALSE)</f>
        <v>2</v>
      </c>
      <c t="str" s="4" r="R255">
        <f>VLOOKUP(B255,'Razzball Projections'!$B$2:$W$322,14,FALSE)</f>
        <v>21</v>
      </c>
      <c t="str" s="4" r="S255">
        <f>VLOOKUP(B255,'Razzball Projections'!$B$2:$W$322,15,FALSE)</f>
        <v>154</v>
      </c>
      <c t="str" s="4" r="T255">
        <f>VLOOKUP(B255,'Razzball Projections'!$B$2:$W$322,16,FALSE)</f>
        <v>1</v>
      </c>
      <c t="str" s="33" r="U255">
        <f>VLOOKUP(B255,'Razzball Projections'!$B$2:$W$322,17,FALSE)</f>
        <v>49.9</v>
      </c>
      <c t="str" s="33" r="V255">
        <f>VLOOKUP(B255,'Razzball Projections'!$B$2:$W$322,18,FALSE)</f>
        <v>60.4</v>
      </c>
      <c t="str" s="33" r="W255">
        <f>VLOOKUP(B255,'Razzball Projections'!$B$2:$W$322,19,FALSE)</f>
        <v>70.9</v>
      </c>
      <c t="str" s="45" r="X255">
        <f>VLOOKUP(B255,'Razzball Projections'!$B$2:$W$322,20,FALSE)</f>
        <v>$0</v>
      </c>
      <c t="str" s="45" r="Y255">
        <f>VLOOKUP(B255,'Razzball Projections'!$B$2:$W$322,21,FALSE)</f>
        <v>$0</v>
      </c>
      <c t="str" s="45" r="Z255">
        <f>VLOOKUP(B255,'Razzball Projections'!$B$2:$W$322,22,FALSE)</f>
        <v>$0</v>
      </c>
      <c s="2" r="AB255"/>
    </row>
    <row customHeight="1" r="256" ht="15.0">
      <c t="str" s="44" r="A256">
        <f>VLOOKUP(B256&amp;"*",'Razzball Rankings'!$B$5:$H$204,7,FALSE)</f>
        <v>#N/A</v>
      </c>
      <c t="str" s="29" r="B256">
        <f>'Razzball Projections'!B249</f>
        <v>Ka’Deem Carey</v>
      </c>
      <c t="str" s="4" r="C256">
        <f>VLOOKUP(B256,'Razzball Projections'!$B$2:$W$322,2,FALSE)</f>
        <v>RB</v>
      </c>
      <c t="str" s="4" r="D256">
        <f>VLOOKUP(B256,'Razzball Projections'!$B$2:$W$322,3,FALSE)</f>
        <v>CHI</v>
      </c>
      <c s="4" r="E256"/>
      <c t="str" s="33" r="F256">
        <f>VLOOKUP(B256,'Fantasy Pros ECR'!$B$6:$H$312,7,FALSE)</f>
        <v>#N/A</v>
      </c>
      <c t="str" s="33" r="G256">
        <f>VLOOKUP(B256,'Fantasy Pros ADP'!$B$6:$M$253,12,FALSE)</f>
        <v>#N/A</v>
      </c>
      <c t="str" s="4" r="H256">
        <f>VLOOKUP(B256,'Razzball Projections'!$B$2:$W$322,4,FALSE)</f>
        <v>0</v>
      </c>
      <c t="str" s="4" r="I256">
        <f>VLOOKUP(B256,'Razzball Projections'!$B$2:$W$322,5,FALSE)</f>
        <v>0</v>
      </c>
      <c t="str" s="4" r="J256">
        <f>VLOOKUP(B256,'Razzball Projections'!$B$2:$W$322,6,FALSE)</f>
        <v>0</v>
      </c>
      <c t="str" s="4" r="K256">
        <f>VLOOKUP(B256,'Razzball Projections'!$B$2:$W$322,7,FALSE)</f>
        <v>0</v>
      </c>
      <c t="str" s="4" r="L256">
        <f>VLOOKUP(B256,'Razzball Projections'!$B$2:$W$322,8,FALSE)</f>
        <v>0</v>
      </c>
      <c t="str" s="4" r="M256">
        <f>VLOOKUP(B256,'Razzball Projections'!$B$2:$W$322,9,FALSE)</f>
        <v>0</v>
      </c>
      <c t="str" s="4" r="N256">
        <f>VLOOKUP(B256,'Razzball Projections'!$B$2:$W$322,10,FALSE)</f>
        <v>66</v>
      </c>
      <c t="str" s="4" r="O256">
        <f>VLOOKUP(B256,'Razzball Projections'!$B$2:$W$322,11,FALSE)</f>
        <v>292</v>
      </c>
      <c t="str" s="4" r="P256">
        <f>VLOOKUP(B256,'Razzball Projections'!$B$2:$W$322,12,FALSE)</f>
        <v>1</v>
      </c>
      <c t="str" s="4" r="Q256">
        <f>VLOOKUP(B256,'Razzball Projections'!$B$2:$W$322,13,FALSE)</f>
        <v>1</v>
      </c>
      <c t="str" s="4" r="R256">
        <f>VLOOKUP(B256,'Razzball Projections'!$B$2:$W$322,14,FALSE)</f>
        <v>20</v>
      </c>
      <c t="str" s="4" r="S256">
        <f>VLOOKUP(B256,'Razzball Projections'!$B$2:$W$322,15,FALSE)</f>
        <v>136</v>
      </c>
      <c t="str" s="4" r="T256">
        <f>VLOOKUP(B256,'Razzball Projections'!$B$2:$W$322,16,FALSE)</f>
        <v>1</v>
      </c>
      <c t="str" s="33" r="U256">
        <f>VLOOKUP(B256,'Razzball Projections'!$B$2:$W$322,17,FALSE)</f>
        <v>50.8</v>
      </c>
      <c t="str" s="33" r="V256">
        <f>VLOOKUP(B256,'Razzball Projections'!$B$2:$W$322,18,FALSE)</f>
        <v>60.8</v>
      </c>
      <c t="str" s="33" r="W256">
        <f>VLOOKUP(B256,'Razzball Projections'!$B$2:$W$322,19,FALSE)</f>
        <v>70.8</v>
      </c>
      <c t="str" s="45" r="X256">
        <f>VLOOKUP(B256,'Razzball Projections'!$B$2:$W$322,20,FALSE)</f>
        <v>$0</v>
      </c>
      <c t="str" s="45" r="Y256">
        <f>VLOOKUP(B256,'Razzball Projections'!$B$2:$W$322,21,FALSE)</f>
        <v>$0</v>
      </c>
      <c t="str" s="45" r="Z256">
        <f>VLOOKUP(B256,'Razzball Projections'!$B$2:$W$322,22,FALSE)</f>
        <v>$0</v>
      </c>
      <c s="2" r="AB256"/>
    </row>
    <row customHeight="1" r="257" ht="15.0">
      <c t="str" s="44" r="A257">
        <f>VLOOKUP(B257&amp;"*",'Razzball Rankings'!$B$5:$H$204,7,FALSE)</f>
        <v>#N/A</v>
      </c>
      <c t="str" s="29" r="B257">
        <f>'Razzball Projections'!B250</f>
        <v>Jerrel Jernigan</v>
      </c>
      <c t="str" s="4" r="C257">
        <f>VLOOKUP(B257,'Razzball Projections'!$B$2:$W$322,2,FALSE)</f>
        <v>WR</v>
      </c>
      <c t="str" s="4" r="D257">
        <f>VLOOKUP(B257,'Razzball Projections'!$B$2:$W$322,3,FALSE)</f>
        <v>NYG</v>
      </c>
      <c s="4" r="E257"/>
      <c t="str" s="33" r="F257">
        <f>VLOOKUP(B257,'Fantasy Pros ECR'!$B$6:$H$312,7,FALSE)</f>
        <v>187.3</v>
      </c>
      <c t="str" s="33" r="G257">
        <f>VLOOKUP(B257,'Fantasy Pros ADP'!$B$6:$M$253,12,FALSE)</f>
        <v>#N/A</v>
      </c>
      <c t="str" s="4" r="H257">
        <f>VLOOKUP(B257,'Razzball Projections'!$B$2:$W$322,4,FALSE)</f>
        <v>0</v>
      </c>
      <c t="str" s="4" r="I257">
        <f>VLOOKUP(B257,'Razzball Projections'!$B$2:$W$322,5,FALSE)</f>
        <v>0</v>
      </c>
      <c t="str" s="4" r="J257">
        <f>VLOOKUP(B257,'Razzball Projections'!$B$2:$W$322,6,FALSE)</f>
        <v>0</v>
      </c>
      <c t="str" s="4" r="K257">
        <f>VLOOKUP(B257,'Razzball Projections'!$B$2:$W$322,7,FALSE)</f>
        <v>0</v>
      </c>
      <c t="str" s="4" r="L257">
        <f>VLOOKUP(B257,'Razzball Projections'!$B$2:$W$322,8,FALSE)</f>
        <v>0</v>
      </c>
      <c t="str" s="4" r="M257">
        <f>VLOOKUP(B257,'Razzball Projections'!$B$2:$W$322,9,FALSE)</f>
        <v>0</v>
      </c>
      <c t="str" s="4" r="N257">
        <f>VLOOKUP(B257,'Razzball Projections'!$B$2:$W$322,10,FALSE)</f>
        <v>2</v>
      </c>
      <c t="str" s="4" r="O257">
        <f>VLOOKUP(B257,'Razzball Projections'!$B$2:$W$322,11,FALSE)</f>
        <v>13</v>
      </c>
      <c t="str" s="4" r="P257">
        <f>VLOOKUP(B257,'Razzball Projections'!$B$2:$W$322,12,FALSE)</f>
        <v>0</v>
      </c>
      <c t="str" s="4" r="Q257">
        <f>VLOOKUP(B257,'Razzball Projections'!$B$2:$W$322,13,FALSE)</f>
        <v>0</v>
      </c>
      <c t="str" s="4" r="R257">
        <f>VLOOKUP(B257,'Razzball Projections'!$B$2:$W$322,14,FALSE)</f>
        <v>22</v>
      </c>
      <c t="str" s="4" r="S257">
        <f>VLOOKUP(B257,'Razzball Projections'!$B$2:$W$322,15,FALSE)</f>
        <v>319</v>
      </c>
      <c t="str" s="4" r="T257">
        <f>VLOOKUP(B257,'Razzball Projections'!$B$2:$W$322,16,FALSE)</f>
        <v>2</v>
      </c>
      <c t="str" s="33" r="U257">
        <f>VLOOKUP(B257,'Razzball Projections'!$B$2:$W$322,17,FALSE)</f>
        <v>47.6</v>
      </c>
      <c t="str" s="33" r="V257">
        <f>VLOOKUP(B257,'Razzball Projections'!$B$2:$W$322,18,FALSE)</f>
        <v>58.8</v>
      </c>
      <c t="str" s="33" r="W257">
        <f>VLOOKUP(B257,'Razzball Projections'!$B$2:$W$322,19,FALSE)</f>
        <v>70.0</v>
      </c>
      <c t="str" s="45" r="X257">
        <f>VLOOKUP(B257,'Razzball Projections'!$B$2:$W$322,20,FALSE)</f>
        <v>$0</v>
      </c>
      <c t="str" s="45" r="Y257">
        <f>VLOOKUP(B257,'Razzball Projections'!$B$2:$W$322,21,FALSE)</f>
        <v>$0</v>
      </c>
      <c t="str" s="45" r="Z257">
        <f>VLOOKUP(B257,'Razzball Projections'!$B$2:$W$322,22,FALSE)</f>
        <v>$0</v>
      </c>
      <c s="2" r="AB257"/>
    </row>
    <row customHeight="1" r="258" ht="15.0">
      <c t="str" s="44" r="A258">
        <f>VLOOKUP(B258&amp;"*",'Razzball Rankings'!$B$5:$H$204,7,FALSE)</f>
        <v>#N/A</v>
      </c>
      <c t="str" s="29" r="B258">
        <f>'Razzball Projections'!B251</f>
        <v>Anthony Fasano</v>
      </c>
      <c t="str" s="4" r="C258">
        <f>VLOOKUP(B258,'Razzball Projections'!$B$2:$W$322,2,FALSE)</f>
        <v>TE</v>
      </c>
      <c t="str" s="4" r="D258">
        <f>VLOOKUP(B258,'Razzball Projections'!$B$2:$W$322,3,FALSE)</f>
        <v>KC</v>
      </c>
      <c s="4" r="E258"/>
      <c t="str" s="33" r="F258">
        <f>VLOOKUP(B258,'Fantasy Pros ECR'!$B$6:$H$312,7,FALSE)</f>
        <v>#N/A</v>
      </c>
      <c t="str" s="33" r="G258">
        <f>VLOOKUP(B258,'Fantasy Pros ADP'!$B$6:$M$253,12,FALSE)</f>
        <v>#N/A</v>
      </c>
      <c t="str" s="4" r="H258">
        <f>VLOOKUP(B258,'Razzball Projections'!$B$2:$W$322,4,FALSE)</f>
        <v>0</v>
      </c>
      <c t="str" s="4" r="I258">
        <f>VLOOKUP(B258,'Razzball Projections'!$B$2:$W$322,5,FALSE)</f>
        <v>0</v>
      </c>
      <c t="str" s="4" r="J258">
        <f>VLOOKUP(B258,'Razzball Projections'!$B$2:$W$322,6,FALSE)</f>
        <v>0</v>
      </c>
      <c t="str" s="4" r="K258">
        <f>VLOOKUP(B258,'Razzball Projections'!$B$2:$W$322,7,FALSE)</f>
        <v>0</v>
      </c>
      <c t="str" s="4" r="L258">
        <f>VLOOKUP(B258,'Razzball Projections'!$B$2:$W$322,8,FALSE)</f>
        <v>0</v>
      </c>
      <c t="str" s="4" r="M258">
        <f>VLOOKUP(B258,'Razzball Projections'!$B$2:$W$322,9,FALSE)</f>
        <v>0</v>
      </c>
      <c t="str" s="4" r="N258">
        <f>VLOOKUP(B258,'Razzball Projections'!$B$2:$W$322,10,FALSE)</f>
        <v>0</v>
      </c>
      <c t="str" s="4" r="O258">
        <f>VLOOKUP(B258,'Razzball Projections'!$B$2:$W$322,11,FALSE)</f>
        <v>0</v>
      </c>
      <c t="str" s="4" r="P258">
        <f>VLOOKUP(B258,'Razzball Projections'!$B$2:$W$322,12,FALSE)</f>
        <v>0</v>
      </c>
      <c t="str" s="4" r="Q258">
        <f>VLOOKUP(B258,'Razzball Projections'!$B$2:$W$322,13,FALSE)</f>
        <v>0</v>
      </c>
      <c t="str" s="4" r="R258">
        <f>VLOOKUP(B258,'Razzball Projections'!$B$2:$W$322,14,FALSE)</f>
        <v>26</v>
      </c>
      <c t="str" s="4" r="S258">
        <f>VLOOKUP(B258,'Razzball Projections'!$B$2:$W$322,15,FALSE)</f>
        <v>259</v>
      </c>
      <c t="str" s="4" r="T258">
        <f>VLOOKUP(B258,'Razzball Projections'!$B$2:$W$322,16,FALSE)</f>
        <v>3</v>
      </c>
      <c t="str" s="33" r="U258">
        <f>VLOOKUP(B258,'Razzball Projections'!$B$2:$W$322,17,FALSE)</f>
        <v>43.9</v>
      </c>
      <c t="str" s="33" r="V258">
        <f>VLOOKUP(B258,'Razzball Projections'!$B$2:$W$322,18,FALSE)</f>
        <v>56.9</v>
      </c>
      <c t="str" s="33" r="W258">
        <f>VLOOKUP(B258,'Razzball Projections'!$B$2:$W$322,19,FALSE)</f>
        <v>69.9</v>
      </c>
      <c t="str" s="45" r="X258">
        <f>VLOOKUP(B258,'Razzball Projections'!$B$2:$W$322,20,FALSE)</f>
        <v>$0</v>
      </c>
      <c t="str" s="45" r="Y258">
        <f>VLOOKUP(B258,'Razzball Projections'!$B$2:$W$322,21,FALSE)</f>
        <v>$0</v>
      </c>
      <c t="str" s="45" r="Z258">
        <f>VLOOKUP(B258,'Razzball Projections'!$B$2:$W$322,22,FALSE)</f>
        <v>$0</v>
      </c>
      <c s="2" r="AB258"/>
    </row>
    <row customHeight="1" r="259" ht="15.0">
      <c t="str" s="44" r="A259">
        <f>VLOOKUP(B259&amp;"*",'Razzball Rankings'!$B$5:$H$204,7,FALSE)</f>
        <v>#N/A</v>
      </c>
      <c t="str" s="29" r="B259">
        <f>'Razzball Projections'!B252</f>
        <v>Devin Street</v>
      </c>
      <c t="str" s="4" r="C259">
        <f>VLOOKUP(B259,'Razzball Projections'!$B$2:$W$322,2,FALSE)</f>
        <v>WR</v>
      </c>
      <c t="str" s="4" r="D259">
        <f>VLOOKUP(B259,'Razzball Projections'!$B$2:$W$322,3,FALSE)</f>
        <v>DAL</v>
      </c>
      <c s="4" r="E259"/>
      <c t="str" s="33" r="F259">
        <f>VLOOKUP(B259,'Fantasy Pros ECR'!$B$6:$H$312,7,FALSE)</f>
        <v>#N/A</v>
      </c>
      <c t="str" s="33" r="G259">
        <f>VLOOKUP(B259,'Fantasy Pros ADP'!$B$6:$M$253,12,FALSE)</f>
        <v>#N/A</v>
      </c>
      <c t="str" s="4" r="H259">
        <f>VLOOKUP(B259,'Razzball Projections'!$B$2:$W$322,4,FALSE)</f>
        <v>0</v>
      </c>
      <c t="str" s="4" r="I259">
        <f>VLOOKUP(B259,'Razzball Projections'!$B$2:$W$322,5,FALSE)</f>
        <v>0</v>
      </c>
      <c t="str" s="4" r="J259">
        <f>VLOOKUP(B259,'Razzball Projections'!$B$2:$W$322,6,FALSE)</f>
        <v>0</v>
      </c>
      <c t="str" s="4" r="K259">
        <f>VLOOKUP(B259,'Razzball Projections'!$B$2:$W$322,7,FALSE)</f>
        <v>0</v>
      </c>
      <c t="str" s="4" r="L259">
        <f>VLOOKUP(B259,'Razzball Projections'!$B$2:$W$322,8,FALSE)</f>
        <v>0</v>
      </c>
      <c t="str" s="4" r="M259">
        <f>VLOOKUP(B259,'Razzball Projections'!$B$2:$W$322,9,FALSE)</f>
        <v>0</v>
      </c>
      <c t="str" s="4" r="N259">
        <f>VLOOKUP(B259,'Razzball Projections'!$B$2:$W$322,10,FALSE)</f>
        <v>0</v>
      </c>
      <c t="str" s="4" r="O259">
        <f>VLOOKUP(B259,'Razzball Projections'!$B$2:$W$322,11,FALSE)</f>
        <v>0</v>
      </c>
      <c t="str" s="4" r="P259">
        <f>VLOOKUP(B259,'Razzball Projections'!$B$2:$W$322,12,FALSE)</f>
        <v>0</v>
      </c>
      <c t="str" s="4" r="Q259">
        <f>VLOOKUP(B259,'Razzball Projections'!$B$2:$W$322,13,FALSE)</f>
        <v>0</v>
      </c>
      <c t="str" s="4" r="R259">
        <f>VLOOKUP(B259,'Razzball Projections'!$B$2:$W$322,14,FALSE)</f>
        <v>24</v>
      </c>
      <c t="str" s="4" r="S259">
        <f>VLOOKUP(B259,'Razzball Projections'!$B$2:$W$322,15,FALSE)</f>
        <v>343</v>
      </c>
      <c t="str" s="4" r="T259">
        <f>VLOOKUP(B259,'Razzball Projections'!$B$2:$W$322,16,FALSE)</f>
        <v>2</v>
      </c>
      <c t="str" s="33" r="U259">
        <f>VLOOKUP(B259,'Razzball Projections'!$B$2:$W$322,17,FALSE)</f>
        <v>46.3</v>
      </c>
      <c t="str" s="33" r="V259">
        <f>VLOOKUP(B259,'Razzball Projections'!$B$2:$W$322,18,FALSE)</f>
        <v>58.0</v>
      </c>
      <c t="str" s="33" r="W259">
        <f>VLOOKUP(B259,'Razzball Projections'!$B$2:$W$322,19,FALSE)</f>
        <v>69.8</v>
      </c>
      <c t="str" s="45" r="X259">
        <f>VLOOKUP(B259,'Razzball Projections'!$B$2:$W$322,20,FALSE)</f>
        <v>$0</v>
      </c>
      <c t="str" s="45" r="Y259">
        <f>VLOOKUP(B259,'Razzball Projections'!$B$2:$W$322,21,FALSE)</f>
        <v>$0</v>
      </c>
      <c t="str" s="45" r="Z259">
        <f>VLOOKUP(B259,'Razzball Projections'!$B$2:$W$322,22,FALSE)</f>
        <v>$0</v>
      </c>
      <c s="2" r="AB259"/>
    </row>
    <row customHeight="1" r="260" ht="15.0">
      <c t="str" s="44" r="A260">
        <f>VLOOKUP(B260&amp;"*",'Razzball Rankings'!$B$5:$H$204,7,FALSE)</f>
        <v>#N/A</v>
      </c>
      <c t="str" s="29" r="B260">
        <f>'Razzball Projections'!B254</f>
        <v>Austin Pettis</v>
      </c>
      <c t="str" s="4" r="C260">
        <f>VLOOKUP(B260,'Razzball Projections'!$B$2:$W$322,2,FALSE)</f>
        <v>WR</v>
      </c>
      <c t="str" s="4" r="D260">
        <f>VLOOKUP(B260,'Razzball Projections'!$B$2:$W$322,3,FALSE)</f>
        <v>STL</v>
      </c>
      <c s="4" r="E260"/>
      <c t="str" s="33" r="F260">
        <f>VLOOKUP(B260,'Fantasy Pros ECR'!$B$6:$H$312,7,FALSE)</f>
        <v>#N/A</v>
      </c>
      <c t="str" s="33" r="G260">
        <f>VLOOKUP(B260,'Fantasy Pros ADP'!$B$6:$M$253,12,FALSE)</f>
        <v>#N/A</v>
      </c>
      <c t="str" s="4" r="H260">
        <f>VLOOKUP(B260,'Razzball Projections'!$B$2:$W$322,4,FALSE)</f>
        <v>0</v>
      </c>
      <c t="str" s="4" r="I260">
        <f>VLOOKUP(B260,'Razzball Projections'!$B$2:$W$322,5,FALSE)</f>
        <v>0</v>
      </c>
      <c t="str" s="4" r="J260">
        <f>VLOOKUP(B260,'Razzball Projections'!$B$2:$W$322,6,FALSE)</f>
        <v>0</v>
      </c>
      <c t="str" s="4" r="K260">
        <f>VLOOKUP(B260,'Razzball Projections'!$B$2:$W$322,7,FALSE)</f>
        <v>0</v>
      </c>
      <c t="str" s="4" r="L260">
        <f>VLOOKUP(B260,'Razzball Projections'!$B$2:$W$322,8,FALSE)</f>
        <v>0</v>
      </c>
      <c t="str" s="4" r="M260">
        <f>VLOOKUP(B260,'Razzball Projections'!$B$2:$W$322,9,FALSE)</f>
        <v>0</v>
      </c>
      <c t="str" s="4" r="N260">
        <f>VLOOKUP(B260,'Razzball Projections'!$B$2:$W$322,10,FALSE)</f>
        <v>0</v>
      </c>
      <c t="str" s="4" r="O260">
        <f>VLOOKUP(B260,'Razzball Projections'!$B$2:$W$322,11,FALSE)</f>
        <v>0</v>
      </c>
      <c t="str" s="4" r="P260">
        <f>VLOOKUP(B260,'Razzball Projections'!$B$2:$W$322,12,FALSE)</f>
        <v>0</v>
      </c>
      <c t="str" s="4" r="Q260">
        <f>VLOOKUP(B260,'Razzball Projections'!$B$2:$W$322,13,FALSE)</f>
        <v>0</v>
      </c>
      <c t="str" s="4" r="R260">
        <f>VLOOKUP(B260,'Razzball Projections'!$B$2:$W$322,14,FALSE)</f>
        <v>26</v>
      </c>
      <c t="str" s="4" r="S260">
        <f>VLOOKUP(B260,'Razzball Projections'!$B$2:$W$322,15,FALSE)</f>
        <v>289</v>
      </c>
      <c t="str" s="4" r="T260">
        <f>VLOOKUP(B260,'Razzball Projections'!$B$2:$W$322,16,FALSE)</f>
        <v>2</v>
      </c>
      <c t="str" s="33" r="U260">
        <f>VLOOKUP(B260,'Razzball Projections'!$B$2:$W$322,17,FALSE)</f>
        <v>42.1</v>
      </c>
      <c t="str" s="33" r="V260">
        <f>VLOOKUP(B260,'Razzball Projections'!$B$2:$W$322,18,FALSE)</f>
        <v>55.2</v>
      </c>
      <c t="str" s="33" r="W260">
        <f>VLOOKUP(B260,'Razzball Projections'!$B$2:$W$322,19,FALSE)</f>
        <v>68.4</v>
      </c>
      <c t="str" s="45" r="X260">
        <f>VLOOKUP(B260,'Razzball Projections'!$B$2:$W$322,20,FALSE)</f>
        <v>$0</v>
      </c>
      <c t="str" s="45" r="Y260">
        <f>VLOOKUP(B260,'Razzball Projections'!$B$2:$W$322,21,FALSE)</f>
        <v>$0</v>
      </c>
      <c t="str" s="45" r="Z260">
        <f>VLOOKUP(B260,'Razzball Projections'!$B$2:$W$322,22,FALSE)</f>
        <v>$0</v>
      </c>
      <c s="2" r="AB260"/>
    </row>
    <row customHeight="1" r="261" ht="15.0">
      <c t="str" s="44" r="A261">
        <f>VLOOKUP(B261&amp;"*",'Razzball Rankings'!$B$5:$H$204,7,FALSE)</f>
        <v>#N/A</v>
      </c>
      <c t="str" s="29" r="B261">
        <f>'Razzball Projections'!B256</f>
        <v>Tim Wright</v>
      </c>
      <c t="str" s="4" r="C261">
        <f>VLOOKUP(B261,'Razzball Projections'!$B$2:$W$322,2,FALSE)</f>
        <v>TE</v>
      </c>
      <c t="str" s="4" r="D261">
        <f>VLOOKUP(B261,'Razzball Projections'!$B$2:$W$322,3,FALSE)</f>
        <v>TB</v>
      </c>
      <c s="4" r="E261"/>
      <c t="str" s="33" r="F261">
        <f>VLOOKUP(B261,'Fantasy Pros ECR'!$B$6:$H$312,7,FALSE)</f>
        <v>183.5</v>
      </c>
      <c t="str" s="33" r="G261">
        <f>VLOOKUP(B261,'Fantasy Pros ADP'!$B$6:$M$253,12,FALSE)</f>
        <v>#N/A</v>
      </c>
      <c t="str" s="4" r="H261">
        <f>VLOOKUP(B261,'Razzball Projections'!$B$2:$W$322,4,FALSE)</f>
        <v>0</v>
      </c>
      <c t="str" s="4" r="I261">
        <f>VLOOKUP(B261,'Razzball Projections'!$B$2:$W$322,5,FALSE)</f>
        <v>0</v>
      </c>
      <c t="str" s="4" r="J261">
        <f>VLOOKUP(B261,'Razzball Projections'!$B$2:$W$322,6,FALSE)</f>
        <v>0</v>
      </c>
      <c t="str" s="4" r="K261">
        <f>VLOOKUP(B261,'Razzball Projections'!$B$2:$W$322,7,FALSE)</f>
        <v>0</v>
      </c>
      <c t="str" s="4" r="L261">
        <f>VLOOKUP(B261,'Razzball Projections'!$B$2:$W$322,8,FALSE)</f>
        <v>0</v>
      </c>
      <c t="str" s="4" r="M261">
        <f>VLOOKUP(B261,'Razzball Projections'!$B$2:$W$322,9,FALSE)</f>
        <v>0</v>
      </c>
      <c t="str" s="4" r="N261">
        <f>VLOOKUP(B261,'Razzball Projections'!$B$2:$W$322,10,FALSE)</f>
        <v>0</v>
      </c>
      <c t="str" s="4" r="O261">
        <f>VLOOKUP(B261,'Razzball Projections'!$B$2:$W$322,11,FALSE)</f>
        <v>0</v>
      </c>
      <c t="str" s="4" r="P261">
        <f>VLOOKUP(B261,'Razzball Projections'!$B$2:$W$322,12,FALSE)</f>
        <v>0</v>
      </c>
      <c t="str" s="4" r="Q261">
        <f>VLOOKUP(B261,'Razzball Projections'!$B$2:$W$322,13,FALSE)</f>
        <v>0</v>
      </c>
      <c t="str" s="4" r="R261">
        <f>VLOOKUP(B261,'Razzball Projections'!$B$2:$W$322,14,FALSE)</f>
        <v>26</v>
      </c>
      <c t="str" s="4" r="S261">
        <f>VLOOKUP(B261,'Razzball Projections'!$B$2:$W$322,15,FALSE)</f>
        <v>296</v>
      </c>
      <c t="str" s="4" r="T261">
        <f>VLOOKUP(B261,'Razzball Projections'!$B$2:$W$322,16,FALSE)</f>
        <v>2</v>
      </c>
      <c t="str" s="33" r="U261">
        <f>VLOOKUP(B261,'Razzball Projections'!$B$2:$W$322,17,FALSE)</f>
        <v>41.6</v>
      </c>
      <c t="str" s="33" r="V261">
        <f>VLOOKUP(B261,'Razzball Projections'!$B$2:$W$322,18,FALSE)</f>
        <v>54.6</v>
      </c>
      <c t="str" s="33" r="W261">
        <f>VLOOKUP(B261,'Razzball Projections'!$B$2:$W$322,19,FALSE)</f>
        <v>67.6</v>
      </c>
      <c t="str" s="45" r="X261">
        <f>VLOOKUP(B261,'Razzball Projections'!$B$2:$W$322,20,FALSE)</f>
        <v>$0</v>
      </c>
      <c t="str" s="45" r="Y261">
        <f>VLOOKUP(B261,'Razzball Projections'!$B$2:$W$322,21,FALSE)</f>
        <v>$0</v>
      </c>
      <c t="str" s="45" r="Z261">
        <f>VLOOKUP(B261,'Razzball Projections'!$B$2:$W$322,22,FALSE)</f>
        <v>$0</v>
      </c>
      <c s="2" r="AB261"/>
    </row>
    <row customHeight="1" r="262" ht="15.0">
      <c t="str" s="44" r="A262">
        <f>VLOOKUP(B262&amp;"*",'Razzball Rankings'!$B$5:$H$204,7,FALSE)</f>
        <v>#N/A</v>
      </c>
      <c t="str" s="29" r="B262">
        <f>'Razzball Projections'!B259</f>
        <v>Blake Bortles</v>
      </c>
      <c t="str" s="4" r="C262">
        <f>VLOOKUP(B262,'Razzball Projections'!$B$2:$W$322,2,FALSE)</f>
        <v>QB</v>
      </c>
      <c t="str" s="4" r="D262">
        <f>VLOOKUP(B262,'Razzball Projections'!$B$2:$W$322,3,FALSE)</f>
        <v>JAC</v>
      </c>
      <c s="4" r="E262"/>
      <c t="str" s="33" r="F262">
        <f>VLOOKUP(B262,'Fantasy Pros ECR'!$B$6:$H$312,7,FALSE)</f>
        <v>234.0</v>
      </c>
      <c t="str" s="33" r="G262">
        <f>VLOOKUP(B262,'Fantasy Pros ADP'!$B$6:$M$253,12,FALSE)</f>
        <v>#N/A</v>
      </c>
      <c t="str" s="4" r="H262">
        <f>VLOOKUP(B262,'Razzball Projections'!$B$2:$W$322,4,FALSE)</f>
        <v>175</v>
      </c>
      <c t="str" s="4" r="I262">
        <f>VLOOKUP(B262,'Razzball Projections'!$B$2:$W$322,5,FALSE)</f>
        <v>101</v>
      </c>
      <c t="str" s="4" r="J262">
        <f>VLOOKUP(B262,'Razzball Projections'!$B$2:$W$322,6,FALSE)</f>
        <v>57.7</v>
      </c>
      <c t="str" s="4" r="K262">
        <f>VLOOKUP(B262,'Razzball Projections'!$B$2:$W$322,7,FALSE)</f>
        <v>1121</v>
      </c>
      <c t="str" s="4" r="L262">
        <f>VLOOKUP(B262,'Razzball Projections'!$B$2:$W$322,8,FALSE)</f>
        <v>4</v>
      </c>
      <c t="str" s="4" r="M262">
        <f>VLOOKUP(B262,'Razzball Projections'!$B$2:$W$322,9,FALSE)</f>
        <v>2</v>
      </c>
      <c t="str" s="4" r="N262">
        <f>VLOOKUP(B262,'Razzball Projections'!$B$2:$W$322,10,FALSE)</f>
        <v>25</v>
      </c>
      <c t="str" s="4" r="O262">
        <f>VLOOKUP(B262,'Razzball Projections'!$B$2:$W$322,11,FALSE)</f>
        <v>78</v>
      </c>
      <c t="str" s="4" r="P262">
        <f>VLOOKUP(B262,'Razzball Projections'!$B$2:$W$322,12,FALSE)</f>
        <v>1</v>
      </c>
      <c t="str" s="4" r="Q262">
        <f>VLOOKUP(B262,'Razzball Projections'!$B$2:$W$322,13,FALSE)</f>
        <v>2</v>
      </c>
      <c t="str" s="4" r="R262">
        <f>VLOOKUP(B262,'Razzball Projections'!$B$2:$W$322,14,FALSE)</f>
        <v>0</v>
      </c>
      <c t="str" s="4" r="S262">
        <f>VLOOKUP(B262,'Razzball Projections'!$B$2:$W$322,15,FALSE)</f>
        <v>0</v>
      </c>
      <c t="str" s="4" r="T262">
        <f>VLOOKUP(B262,'Razzball Projections'!$B$2:$W$322,16,FALSE)</f>
        <v>0</v>
      </c>
      <c t="str" s="33" r="U262">
        <f>VLOOKUP(B262,'Razzball Projections'!$B$2:$W$322,17,FALSE)</f>
        <v>67.3</v>
      </c>
      <c t="str" s="33" r="V262">
        <f>VLOOKUP(B262,'Razzball Projections'!$B$2:$W$322,18,FALSE)</f>
        <v>67.3</v>
      </c>
      <c t="str" s="33" r="W262">
        <f>VLOOKUP(B262,'Razzball Projections'!$B$2:$W$322,19,FALSE)</f>
        <v>67.3</v>
      </c>
      <c t="str" s="45" r="X262">
        <f>VLOOKUP(B262,'Razzball Projections'!$B$2:$W$322,20,FALSE)</f>
        <v>$0</v>
      </c>
      <c t="str" s="45" r="Y262">
        <f>VLOOKUP(B262,'Razzball Projections'!$B$2:$W$322,21,FALSE)</f>
        <v>$0</v>
      </c>
      <c t="str" s="45" r="Z262">
        <f>VLOOKUP(B262,'Razzball Projections'!$B$2:$W$322,22,FALSE)</f>
        <v>$0</v>
      </c>
      <c s="2" r="AB262"/>
    </row>
    <row customHeight="1" r="263" ht="15.0">
      <c t="str" s="44" r="A263">
        <f>VLOOKUP(B263&amp;"*",'Razzball Rankings'!$B$5:$H$204,7,FALSE)</f>
        <v>#N/A</v>
      </c>
      <c t="str" s="29" r="B263">
        <f>'Razzball Projections'!B262</f>
        <v>C.J. Fiedorowicz</v>
      </c>
      <c t="str" s="4" r="C263">
        <f>VLOOKUP(B263,'Razzball Projections'!$B$2:$W$322,2,FALSE)</f>
        <v>TE</v>
      </c>
      <c t="str" s="4" r="D263">
        <f>VLOOKUP(B263,'Razzball Projections'!$B$2:$W$322,3,FALSE)</f>
        <v>HOU</v>
      </c>
      <c s="4" r="E263"/>
      <c t="str" s="33" r="F263">
        <f>VLOOKUP(B263,'Fantasy Pros ECR'!$B$6:$H$312,7,FALSE)</f>
        <v>#N/A</v>
      </c>
      <c t="str" s="33" r="G263">
        <f>VLOOKUP(B263,'Fantasy Pros ADP'!$B$6:$M$253,12,FALSE)</f>
        <v>#N/A</v>
      </c>
      <c t="str" s="4" r="H263">
        <f>VLOOKUP(B263,'Razzball Projections'!$B$2:$W$322,4,FALSE)</f>
        <v>0</v>
      </c>
      <c t="str" s="4" r="I263">
        <f>VLOOKUP(B263,'Razzball Projections'!$B$2:$W$322,5,FALSE)</f>
        <v>0</v>
      </c>
      <c t="str" s="4" r="J263">
        <f>VLOOKUP(B263,'Razzball Projections'!$B$2:$W$322,6,FALSE)</f>
        <v>0</v>
      </c>
      <c t="str" s="4" r="K263">
        <f>VLOOKUP(B263,'Razzball Projections'!$B$2:$W$322,7,FALSE)</f>
        <v>0</v>
      </c>
      <c t="str" s="4" r="L263">
        <f>VLOOKUP(B263,'Razzball Projections'!$B$2:$W$322,8,FALSE)</f>
        <v>0</v>
      </c>
      <c t="str" s="4" r="M263">
        <f>VLOOKUP(B263,'Razzball Projections'!$B$2:$W$322,9,FALSE)</f>
        <v>0</v>
      </c>
      <c t="str" s="4" r="N263">
        <f>VLOOKUP(B263,'Razzball Projections'!$B$2:$W$322,10,FALSE)</f>
        <v>0</v>
      </c>
      <c t="str" s="4" r="O263">
        <f>VLOOKUP(B263,'Razzball Projections'!$B$2:$W$322,11,FALSE)</f>
        <v>0</v>
      </c>
      <c t="str" s="4" r="P263">
        <f>VLOOKUP(B263,'Razzball Projections'!$B$2:$W$322,12,FALSE)</f>
        <v>0</v>
      </c>
      <c t="str" s="4" r="Q263">
        <f>VLOOKUP(B263,'Razzball Projections'!$B$2:$W$322,13,FALSE)</f>
        <v>0</v>
      </c>
      <c t="str" s="4" r="R263">
        <f>VLOOKUP(B263,'Razzball Projections'!$B$2:$W$322,14,FALSE)</f>
        <v>24</v>
      </c>
      <c t="str" s="4" r="S263">
        <f>VLOOKUP(B263,'Razzball Projections'!$B$2:$W$322,15,FALSE)</f>
        <v>288</v>
      </c>
      <c t="str" s="4" r="T263">
        <f>VLOOKUP(B263,'Razzball Projections'!$B$2:$W$322,16,FALSE)</f>
        <v>2</v>
      </c>
      <c t="str" s="33" r="U263">
        <f>VLOOKUP(B263,'Razzball Projections'!$B$2:$W$322,17,FALSE)</f>
        <v>40.8</v>
      </c>
      <c t="str" s="33" r="V263">
        <f>VLOOKUP(B263,'Razzball Projections'!$B$2:$W$322,18,FALSE)</f>
        <v>52.8</v>
      </c>
      <c t="str" s="33" r="W263">
        <f>VLOOKUP(B263,'Razzball Projections'!$B$2:$W$322,19,FALSE)</f>
        <v>64.8</v>
      </c>
      <c t="str" s="45" r="X263">
        <f>VLOOKUP(B263,'Razzball Projections'!$B$2:$W$322,20,FALSE)</f>
        <v>$0</v>
      </c>
      <c t="str" s="45" r="Y263">
        <f>VLOOKUP(B263,'Razzball Projections'!$B$2:$W$322,21,FALSE)</f>
        <v>$0</v>
      </c>
      <c t="str" s="45" r="Z263">
        <f>VLOOKUP(B263,'Razzball Projections'!$B$2:$W$322,22,FALSE)</f>
        <v>$0</v>
      </c>
      <c s="2" r="AB263"/>
    </row>
    <row customHeight="1" r="264" ht="15.0">
      <c t="str" s="44" r="A264">
        <f>VLOOKUP(B264&amp;"*",'Razzball Rankings'!$B$5:$H$204,7,FALSE)</f>
        <v>#N/A</v>
      </c>
      <c t="str" s="29" r="B264">
        <f>'Razzball Projections'!B263</f>
        <v>Sidney Rice</v>
      </c>
      <c t="str" s="4" r="C264">
        <f>VLOOKUP(B264,'Razzball Projections'!$B$2:$W$322,2,FALSE)</f>
        <v>WR</v>
      </c>
      <c t="str" s="4" r="D264">
        <f>VLOOKUP(B264,'Razzball Projections'!$B$2:$W$322,3,FALSE)</f>
        <v>SEA</v>
      </c>
      <c s="4" r="E264"/>
      <c t="str" s="33" r="F264">
        <f>VLOOKUP(B264,'Fantasy Pros ECR'!$B$6:$H$312,7,FALSE)</f>
        <v>#N/A</v>
      </c>
      <c t="str" s="33" r="G264">
        <f>VLOOKUP(B264,'Fantasy Pros ADP'!$B$6:$M$253,12,FALSE)</f>
        <v>#N/A</v>
      </c>
      <c t="str" s="4" r="H264">
        <f>VLOOKUP(B264,'Razzball Projections'!$B$2:$W$322,4,FALSE)</f>
        <v>0</v>
      </c>
      <c t="str" s="4" r="I264">
        <f>VLOOKUP(B264,'Razzball Projections'!$B$2:$W$322,5,FALSE)</f>
        <v>0</v>
      </c>
      <c t="str" s="4" r="J264">
        <f>VLOOKUP(B264,'Razzball Projections'!$B$2:$W$322,6,FALSE)</f>
        <v>0</v>
      </c>
      <c t="str" s="4" r="K264">
        <f>VLOOKUP(B264,'Razzball Projections'!$B$2:$W$322,7,FALSE)</f>
        <v>0</v>
      </c>
      <c t="str" s="4" r="L264">
        <f>VLOOKUP(B264,'Razzball Projections'!$B$2:$W$322,8,FALSE)</f>
        <v>0</v>
      </c>
      <c t="str" s="4" r="M264">
        <f>VLOOKUP(B264,'Razzball Projections'!$B$2:$W$322,9,FALSE)</f>
        <v>0</v>
      </c>
      <c t="str" s="4" r="N264">
        <f>VLOOKUP(B264,'Razzball Projections'!$B$2:$W$322,10,FALSE)</f>
        <v>0</v>
      </c>
      <c t="str" s="4" r="O264">
        <f>VLOOKUP(B264,'Razzball Projections'!$B$2:$W$322,11,FALSE)</f>
        <v>0</v>
      </c>
      <c t="str" s="4" r="P264">
        <f>VLOOKUP(B264,'Razzball Projections'!$B$2:$W$322,12,FALSE)</f>
        <v>0</v>
      </c>
      <c t="str" s="4" r="Q264">
        <f>VLOOKUP(B264,'Razzball Projections'!$B$2:$W$322,13,FALSE)</f>
        <v>0</v>
      </c>
      <c t="str" s="4" r="R264">
        <f>VLOOKUP(B264,'Razzball Projections'!$B$2:$W$322,14,FALSE)</f>
        <v>21</v>
      </c>
      <c t="str" s="4" r="S264">
        <f>VLOOKUP(B264,'Razzball Projections'!$B$2:$W$322,15,FALSE)</f>
        <v>297</v>
      </c>
      <c t="str" s="4" r="T264">
        <f>VLOOKUP(B264,'Razzball Projections'!$B$2:$W$322,16,FALSE)</f>
        <v>2</v>
      </c>
      <c t="str" s="33" r="U264">
        <f>VLOOKUP(B264,'Razzball Projections'!$B$2:$W$322,17,FALSE)</f>
        <v>43.5</v>
      </c>
      <c t="str" s="33" r="V264">
        <f>VLOOKUP(B264,'Razzball Projections'!$B$2:$W$322,18,FALSE)</f>
        <v>54.0</v>
      </c>
      <c t="str" s="33" r="W264">
        <f>VLOOKUP(B264,'Razzball Projections'!$B$2:$W$322,19,FALSE)</f>
        <v>64.5</v>
      </c>
      <c t="str" s="45" r="X264">
        <f>VLOOKUP(B264,'Razzball Projections'!$B$2:$W$322,20,FALSE)</f>
        <v>$0</v>
      </c>
      <c t="str" s="45" r="Y264">
        <f>VLOOKUP(B264,'Razzball Projections'!$B$2:$W$322,21,FALSE)</f>
        <v>$0</v>
      </c>
      <c t="str" s="45" r="Z264">
        <f>VLOOKUP(B264,'Razzball Projections'!$B$2:$W$322,22,FALSE)</f>
        <v>$0</v>
      </c>
      <c s="2" r="AB264"/>
    </row>
    <row customHeight="1" r="265" ht="15.0">
      <c t="str" s="44" r="A265">
        <f>VLOOKUP(B265&amp;"*",'Razzball Rankings'!$B$5:$H$204,7,FALSE)</f>
        <v>#N/A</v>
      </c>
      <c t="str" s="29" r="B265">
        <f>'Razzball Projections'!B264</f>
        <v>John Brown</v>
      </c>
      <c t="str" s="4" r="C265">
        <f>VLOOKUP(B265,'Razzball Projections'!$B$2:$W$322,2,FALSE)</f>
        <v>WR</v>
      </c>
      <c t="str" s="4" r="D265">
        <f>VLOOKUP(B265,'Razzball Projections'!$B$2:$W$322,3,FALSE)</f>
        <v>ARI</v>
      </c>
      <c s="4" r="E265"/>
      <c t="str" s="33" r="F265">
        <f>VLOOKUP(B265,'Fantasy Pros ECR'!$B$6:$H$312,7,FALSE)</f>
        <v>170.8</v>
      </c>
      <c t="str" s="33" r="G265">
        <f>VLOOKUP(B265,'Fantasy Pros ADP'!$B$6:$M$253,12,FALSE)</f>
        <v>#N/A</v>
      </c>
      <c t="str" s="4" r="H265">
        <f>VLOOKUP(B265,'Razzball Projections'!$B$2:$W$322,4,FALSE)</f>
        <v>0</v>
      </c>
      <c t="str" s="4" r="I265">
        <f>VLOOKUP(B265,'Razzball Projections'!$B$2:$W$322,5,FALSE)</f>
        <v>0</v>
      </c>
      <c t="str" s="4" r="J265">
        <f>VLOOKUP(B265,'Razzball Projections'!$B$2:$W$322,6,FALSE)</f>
        <v>0</v>
      </c>
      <c t="str" s="4" r="K265">
        <f>VLOOKUP(B265,'Razzball Projections'!$B$2:$W$322,7,FALSE)</f>
        <v>0</v>
      </c>
      <c t="str" s="4" r="L265">
        <f>VLOOKUP(B265,'Razzball Projections'!$B$2:$W$322,8,FALSE)</f>
        <v>0</v>
      </c>
      <c t="str" s="4" r="M265">
        <f>VLOOKUP(B265,'Razzball Projections'!$B$2:$W$322,9,FALSE)</f>
        <v>0</v>
      </c>
      <c t="str" s="4" r="N265">
        <f>VLOOKUP(B265,'Razzball Projections'!$B$2:$W$322,10,FALSE)</f>
        <v>0</v>
      </c>
      <c t="str" s="4" r="O265">
        <f>VLOOKUP(B265,'Razzball Projections'!$B$2:$W$322,11,FALSE)</f>
        <v>0</v>
      </c>
      <c t="str" s="4" r="P265">
        <f>VLOOKUP(B265,'Razzball Projections'!$B$2:$W$322,12,FALSE)</f>
        <v>0</v>
      </c>
      <c t="str" s="4" r="Q265">
        <f>VLOOKUP(B265,'Razzball Projections'!$B$2:$W$322,13,FALSE)</f>
        <v>0</v>
      </c>
      <c t="str" s="4" r="R265">
        <f>VLOOKUP(B265,'Razzball Projections'!$B$2:$W$322,14,FALSE)</f>
        <v>22</v>
      </c>
      <c t="str" s="4" r="S265">
        <f>VLOOKUP(B265,'Razzball Projections'!$B$2:$W$322,15,FALSE)</f>
        <v>337</v>
      </c>
      <c t="str" s="4" r="T265">
        <f>VLOOKUP(B265,'Razzball Projections'!$B$2:$W$322,16,FALSE)</f>
        <v>2</v>
      </c>
      <c t="str" s="33" r="U265">
        <f>VLOOKUP(B265,'Razzball Projections'!$B$2:$W$322,17,FALSE)</f>
        <v>42.7</v>
      </c>
      <c t="str" s="33" r="V265">
        <f>VLOOKUP(B265,'Razzball Projections'!$B$2:$W$322,18,FALSE)</f>
        <v>53.5</v>
      </c>
      <c t="str" s="33" r="W265">
        <f>VLOOKUP(B265,'Razzball Projections'!$B$2:$W$322,19,FALSE)</f>
        <v>64.3</v>
      </c>
      <c t="str" s="45" r="X265">
        <f>VLOOKUP(B265,'Razzball Projections'!$B$2:$W$322,20,FALSE)</f>
        <v>$0</v>
      </c>
      <c t="str" s="45" r="Y265">
        <f>VLOOKUP(B265,'Razzball Projections'!$B$2:$W$322,21,FALSE)</f>
        <v>$0</v>
      </c>
      <c t="str" s="45" r="Z265">
        <f>VLOOKUP(B265,'Razzball Projections'!$B$2:$W$322,22,FALSE)</f>
        <v>$0</v>
      </c>
      <c s="2" r="AB265"/>
    </row>
    <row customHeight="1" r="266" ht="15.0">
      <c t="str" s="44" r="A266">
        <f>VLOOKUP(B266&amp;"*",'Razzball Rankings'!$B$5:$H$204,7,FALSE)</f>
        <v>#N/A</v>
      </c>
      <c t="str" s="29" r="B266">
        <f>'Razzball Projections'!B265</f>
        <v>Robert Meachem</v>
      </c>
      <c t="str" s="4" r="C266">
        <f>VLOOKUP(B266,'Razzball Projections'!$B$2:$W$322,2,FALSE)</f>
        <v>WR</v>
      </c>
      <c t="str" s="4" r="D266">
        <f>VLOOKUP(B266,'Razzball Projections'!$B$2:$W$322,3,FALSE)</f>
        <v>NO</v>
      </c>
      <c s="4" r="E266"/>
      <c t="str" s="33" r="F266">
        <f>VLOOKUP(B266,'Fantasy Pros ECR'!$B$6:$H$312,7,FALSE)</f>
        <v>#N/A</v>
      </c>
      <c t="str" s="33" r="G266">
        <f>VLOOKUP(B266,'Fantasy Pros ADP'!$B$6:$M$253,12,FALSE)</f>
        <v>#N/A</v>
      </c>
      <c t="str" s="4" r="H266">
        <f>VLOOKUP(B266,'Razzball Projections'!$B$2:$W$322,4,FALSE)</f>
        <v>0</v>
      </c>
      <c t="str" s="4" r="I266">
        <f>VLOOKUP(B266,'Razzball Projections'!$B$2:$W$322,5,FALSE)</f>
        <v>0</v>
      </c>
      <c t="str" s="4" r="J266">
        <f>VLOOKUP(B266,'Razzball Projections'!$B$2:$W$322,6,FALSE)</f>
        <v>0</v>
      </c>
      <c t="str" s="4" r="K266">
        <f>VLOOKUP(B266,'Razzball Projections'!$B$2:$W$322,7,FALSE)</f>
        <v>0</v>
      </c>
      <c t="str" s="4" r="L266">
        <f>VLOOKUP(B266,'Razzball Projections'!$B$2:$W$322,8,FALSE)</f>
        <v>0</v>
      </c>
      <c t="str" s="4" r="M266">
        <f>VLOOKUP(B266,'Razzball Projections'!$B$2:$W$322,9,FALSE)</f>
        <v>0</v>
      </c>
      <c t="str" s="4" r="N266">
        <f>VLOOKUP(B266,'Razzball Projections'!$B$2:$W$322,10,FALSE)</f>
        <v>0</v>
      </c>
      <c t="str" s="4" r="O266">
        <f>VLOOKUP(B266,'Razzball Projections'!$B$2:$W$322,11,FALSE)</f>
        <v>0</v>
      </c>
      <c t="str" s="4" r="P266">
        <f>VLOOKUP(B266,'Razzball Projections'!$B$2:$W$322,12,FALSE)</f>
        <v>0</v>
      </c>
      <c t="str" s="4" r="Q266">
        <f>VLOOKUP(B266,'Razzball Projections'!$B$2:$W$322,13,FALSE)</f>
        <v>0</v>
      </c>
      <c t="str" s="4" r="R266">
        <f>VLOOKUP(B266,'Razzball Projections'!$B$2:$W$322,14,FALSE)</f>
        <v>18</v>
      </c>
      <c t="str" s="4" r="S266">
        <f>VLOOKUP(B266,'Razzball Projections'!$B$2:$W$322,15,FALSE)</f>
        <v>340</v>
      </c>
      <c t="str" s="4" r="T266">
        <f>VLOOKUP(B266,'Razzball Projections'!$B$2:$W$322,16,FALSE)</f>
        <v>2</v>
      </c>
      <c t="str" s="33" r="U266">
        <f>VLOOKUP(B266,'Razzball Projections'!$B$2:$W$322,17,FALSE)</f>
        <v>46.0</v>
      </c>
      <c t="str" s="33" r="V266">
        <f>VLOOKUP(B266,'Razzball Projections'!$B$2:$W$322,18,FALSE)</f>
        <v>55.0</v>
      </c>
      <c t="str" s="33" r="W266">
        <f>VLOOKUP(B266,'Razzball Projections'!$B$2:$W$322,19,FALSE)</f>
        <v>64.0</v>
      </c>
      <c t="str" s="45" r="X266">
        <f>VLOOKUP(B266,'Razzball Projections'!$B$2:$W$322,20,FALSE)</f>
        <v>$0</v>
      </c>
      <c t="str" s="45" r="Y266">
        <f>VLOOKUP(B266,'Razzball Projections'!$B$2:$W$322,21,FALSE)</f>
        <v>$0</v>
      </c>
      <c t="str" s="45" r="Z266">
        <f>VLOOKUP(B266,'Razzball Projections'!$B$2:$W$322,22,FALSE)</f>
        <v>$0</v>
      </c>
      <c s="2" r="AB266"/>
    </row>
    <row customHeight="1" r="267" ht="15.0">
      <c t="str" s="44" r="A267">
        <f>VLOOKUP(B267&amp;"*",'Razzball Rankings'!$B$5:$H$204,7,FALSE)</f>
        <v>#N/A</v>
      </c>
      <c t="str" s="29" r="B267">
        <f>'Razzball Projections'!B266</f>
        <v>Andrew Quarless</v>
      </c>
      <c t="str" s="4" r="C267">
        <f>VLOOKUP(B267,'Razzball Projections'!$B$2:$W$322,2,FALSE)</f>
        <v>TE</v>
      </c>
      <c t="str" s="4" r="D267">
        <f>VLOOKUP(B267,'Razzball Projections'!$B$2:$W$322,3,FALSE)</f>
        <v>GB</v>
      </c>
      <c s="4" r="E267"/>
      <c t="str" s="33" r="F267">
        <f>VLOOKUP(B267,'Fantasy Pros ECR'!$B$6:$H$312,7,FALSE)</f>
        <v>#N/A</v>
      </c>
      <c t="str" s="33" r="G267">
        <f>VLOOKUP(B267,'Fantasy Pros ADP'!$B$6:$M$253,12,FALSE)</f>
        <v>#N/A</v>
      </c>
      <c t="str" s="4" r="H267">
        <f>VLOOKUP(B267,'Razzball Projections'!$B$2:$W$322,4,FALSE)</f>
        <v>0</v>
      </c>
      <c t="str" s="4" r="I267">
        <f>VLOOKUP(B267,'Razzball Projections'!$B$2:$W$322,5,FALSE)</f>
        <v>0</v>
      </c>
      <c t="str" s="4" r="J267">
        <f>VLOOKUP(B267,'Razzball Projections'!$B$2:$W$322,6,FALSE)</f>
        <v>0</v>
      </c>
      <c t="str" s="4" r="K267">
        <f>VLOOKUP(B267,'Razzball Projections'!$B$2:$W$322,7,FALSE)</f>
        <v>0</v>
      </c>
      <c t="str" s="4" r="L267">
        <f>VLOOKUP(B267,'Razzball Projections'!$B$2:$W$322,8,FALSE)</f>
        <v>0</v>
      </c>
      <c t="str" s="4" r="M267">
        <f>VLOOKUP(B267,'Razzball Projections'!$B$2:$W$322,9,FALSE)</f>
        <v>0</v>
      </c>
      <c t="str" s="4" r="N267">
        <f>VLOOKUP(B267,'Razzball Projections'!$B$2:$W$322,10,FALSE)</f>
        <v>0</v>
      </c>
      <c t="str" s="4" r="O267">
        <f>VLOOKUP(B267,'Razzball Projections'!$B$2:$W$322,11,FALSE)</f>
        <v>0</v>
      </c>
      <c t="str" s="4" r="P267">
        <f>VLOOKUP(B267,'Razzball Projections'!$B$2:$W$322,12,FALSE)</f>
        <v>0</v>
      </c>
      <c t="str" s="4" r="Q267">
        <f>VLOOKUP(B267,'Razzball Projections'!$B$2:$W$322,13,FALSE)</f>
        <v>0</v>
      </c>
      <c t="str" s="4" r="R267">
        <f>VLOOKUP(B267,'Razzball Projections'!$B$2:$W$322,14,FALSE)</f>
        <v>26</v>
      </c>
      <c t="str" s="4" r="S267">
        <f>VLOOKUP(B267,'Razzball Projections'!$B$2:$W$322,15,FALSE)</f>
        <v>315</v>
      </c>
      <c t="str" s="4" r="T267">
        <f>VLOOKUP(B267,'Razzball Projections'!$B$2:$W$322,16,FALSE)</f>
        <v>1</v>
      </c>
      <c t="str" s="33" r="U267">
        <f>VLOOKUP(B267,'Razzball Projections'!$B$2:$W$322,17,FALSE)</f>
        <v>37.5</v>
      </c>
      <c t="str" s="33" r="V267">
        <f>VLOOKUP(B267,'Razzball Projections'!$B$2:$W$322,18,FALSE)</f>
        <v>50.5</v>
      </c>
      <c t="str" s="33" r="W267">
        <f>VLOOKUP(B267,'Razzball Projections'!$B$2:$W$322,19,FALSE)</f>
        <v>63.5</v>
      </c>
      <c t="str" s="45" r="X267">
        <f>VLOOKUP(B267,'Razzball Projections'!$B$2:$W$322,20,FALSE)</f>
        <v>$0</v>
      </c>
      <c t="str" s="45" r="Y267">
        <f>VLOOKUP(B267,'Razzball Projections'!$B$2:$W$322,21,FALSE)</f>
        <v>$0</v>
      </c>
      <c t="str" s="45" r="Z267">
        <f>VLOOKUP(B267,'Razzball Projections'!$B$2:$W$322,22,FALSE)</f>
        <v>$0</v>
      </c>
      <c s="2" r="AB267"/>
    </row>
    <row customHeight="1" r="268" ht="15.0">
      <c t="str" s="44" r="A268">
        <f>VLOOKUP(B268&amp;"*",'Razzball Rankings'!$B$5:$H$204,7,FALSE)</f>
        <v>#N/A</v>
      </c>
      <c t="str" s="29" r="B268">
        <f>'Razzball Projections'!B267</f>
        <v>Marquise Goodwin</v>
      </c>
      <c t="str" s="4" r="C268">
        <f>VLOOKUP(B268,'Razzball Projections'!$B$2:$W$322,2,FALSE)</f>
        <v>WR</v>
      </c>
      <c t="str" s="4" r="D268">
        <f>VLOOKUP(B268,'Razzball Projections'!$B$2:$W$322,3,FALSE)</f>
        <v>BUF</v>
      </c>
      <c s="4" r="E268"/>
      <c t="str" s="33" r="F268">
        <f>VLOOKUP(B268,'Fantasy Pros ECR'!$B$6:$H$312,7,FALSE)</f>
        <v>#N/A</v>
      </c>
      <c t="str" s="33" r="G268">
        <f>VLOOKUP(B268,'Fantasy Pros ADP'!$B$6:$M$253,12,FALSE)</f>
        <v>#N/A</v>
      </c>
      <c t="str" s="4" r="H268">
        <f>VLOOKUP(B268,'Razzball Projections'!$B$2:$W$322,4,FALSE)</f>
        <v>0</v>
      </c>
      <c t="str" s="4" r="I268">
        <f>VLOOKUP(B268,'Razzball Projections'!$B$2:$W$322,5,FALSE)</f>
        <v>0</v>
      </c>
      <c t="str" s="4" r="J268">
        <f>VLOOKUP(B268,'Razzball Projections'!$B$2:$W$322,6,FALSE)</f>
        <v>0</v>
      </c>
      <c t="str" s="4" r="K268">
        <f>VLOOKUP(B268,'Razzball Projections'!$B$2:$W$322,7,FALSE)</f>
        <v>0</v>
      </c>
      <c t="str" s="4" r="L268">
        <f>VLOOKUP(B268,'Razzball Projections'!$B$2:$W$322,8,FALSE)</f>
        <v>0</v>
      </c>
      <c t="str" s="4" r="M268">
        <f>VLOOKUP(B268,'Razzball Projections'!$B$2:$W$322,9,FALSE)</f>
        <v>0</v>
      </c>
      <c t="str" s="4" r="N268">
        <f>VLOOKUP(B268,'Razzball Projections'!$B$2:$W$322,10,FALSE)</f>
        <v>0</v>
      </c>
      <c t="str" s="4" r="O268">
        <f>VLOOKUP(B268,'Razzball Projections'!$B$2:$W$322,11,FALSE)</f>
        <v>0</v>
      </c>
      <c t="str" s="4" r="P268">
        <f>VLOOKUP(B268,'Razzball Projections'!$B$2:$W$322,12,FALSE)</f>
        <v>0</v>
      </c>
      <c t="str" s="4" r="Q268">
        <f>VLOOKUP(B268,'Razzball Projections'!$B$2:$W$322,13,FALSE)</f>
        <v>1</v>
      </c>
      <c t="str" s="4" r="R268">
        <f>VLOOKUP(B268,'Razzball Projections'!$B$2:$W$322,14,FALSE)</f>
        <v>21</v>
      </c>
      <c t="str" s="4" r="S268">
        <f>VLOOKUP(B268,'Razzball Projections'!$B$2:$W$322,15,FALSE)</f>
        <v>317</v>
      </c>
      <c t="str" s="4" r="T268">
        <f>VLOOKUP(B268,'Razzball Projections'!$B$2:$W$322,16,FALSE)</f>
        <v>2</v>
      </c>
      <c t="str" s="33" r="U268">
        <f>VLOOKUP(B268,'Razzball Projections'!$B$2:$W$322,17,FALSE)</f>
        <v>42.7</v>
      </c>
      <c t="str" s="33" r="V268">
        <f>VLOOKUP(B268,'Razzball Projections'!$B$2:$W$322,18,FALSE)</f>
        <v>53.1</v>
      </c>
      <c t="str" s="33" r="W268">
        <f>VLOOKUP(B268,'Razzball Projections'!$B$2:$W$322,19,FALSE)</f>
        <v>63.5</v>
      </c>
      <c t="str" s="45" r="X268">
        <f>VLOOKUP(B268,'Razzball Projections'!$B$2:$W$322,20,FALSE)</f>
        <v>$0</v>
      </c>
      <c t="str" s="45" r="Y268">
        <f>VLOOKUP(B268,'Razzball Projections'!$B$2:$W$322,21,FALSE)</f>
        <v>$0</v>
      </c>
      <c t="str" s="45" r="Z268">
        <f>VLOOKUP(B268,'Razzball Projections'!$B$2:$W$322,22,FALSE)</f>
        <v>$0</v>
      </c>
      <c s="2" r="AB268"/>
    </row>
    <row customHeight="1" r="269" ht="15.0">
      <c t="str" s="44" r="A269">
        <f>VLOOKUP(B269&amp;"*",'Razzball Rankings'!$B$5:$H$204,7,FALSE)</f>
        <v>#N/A</v>
      </c>
      <c t="str" s="29" r="B269">
        <f>'Razzball Projections'!B268</f>
        <v>Earl Bennett</v>
      </c>
      <c t="str" s="4" r="C269">
        <f>VLOOKUP(B269,'Razzball Projections'!$B$2:$W$322,2,FALSE)</f>
        <v>WR</v>
      </c>
      <c t="str" s="4" r="D269">
        <f>VLOOKUP(B269,'Razzball Projections'!$B$2:$W$322,3,FALSE)</f>
        <v>CLE</v>
      </c>
      <c s="4" r="E269"/>
      <c t="str" s="33" r="F269">
        <f>VLOOKUP(B269,'Fantasy Pros ECR'!$B$6:$H$312,7,FALSE)</f>
        <v>#N/A</v>
      </c>
      <c t="str" s="33" r="G269">
        <f>VLOOKUP(B269,'Fantasy Pros ADP'!$B$6:$M$253,12,FALSE)</f>
        <v>#N/A</v>
      </c>
      <c t="str" s="4" r="H269">
        <f>VLOOKUP(B269,'Razzball Projections'!$B$2:$W$322,4,FALSE)</f>
        <v>0</v>
      </c>
      <c t="str" s="4" r="I269">
        <f>VLOOKUP(B269,'Razzball Projections'!$B$2:$W$322,5,FALSE)</f>
        <v>0</v>
      </c>
      <c t="str" s="4" r="J269">
        <f>VLOOKUP(B269,'Razzball Projections'!$B$2:$W$322,6,FALSE)</f>
        <v>0</v>
      </c>
      <c t="str" s="4" r="K269">
        <f>VLOOKUP(B269,'Razzball Projections'!$B$2:$W$322,7,FALSE)</f>
        <v>0</v>
      </c>
      <c t="str" s="4" r="L269">
        <f>VLOOKUP(B269,'Razzball Projections'!$B$2:$W$322,8,FALSE)</f>
        <v>0</v>
      </c>
      <c t="str" s="4" r="M269">
        <f>VLOOKUP(B269,'Razzball Projections'!$B$2:$W$322,9,FALSE)</f>
        <v>0</v>
      </c>
      <c t="str" s="4" r="N269">
        <f>VLOOKUP(B269,'Razzball Projections'!$B$2:$W$322,10,FALSE)</f>
        <v>0</v>
      </c>
      <c t="str" s="4" r="O269">
        <f>VLOOKUP(B269,'Razzball Projections'!$B$2:$W$322,11,FALSE)</f>
        <v>0</v>
      </c>
      <c t="str" s="4" r="P269">
        <f>VLOOKUP(B269,'Razzball Projections'!$B$2:$W$322,12,FALSE)</f>
        <v>0</v>
      </c>
      <c t="str" s="4" r="Q269">
        <f>VLOOKUP(B269,'Razzball Projections'!$B$2:$W$322,13,FALSE)</f>
        <v>0</v>
      </c>
      <c t="str" s="4" r="R269">
        <f>VLOOKUP(B269,'Razzball Projections'!$B$2:$W$322,14,FALSE)</f>
        <v>25</v>
      </c>
      <c t="str" s="4" r="S269">
        <f>VLOOKUP(B269,'Razzball Projections'!$B$2:$W$322,15,FALSE)</f>
        <v>292</v>
      </c>
      <c t="str" s="4" r="T269">
        <f>VLOOKUP(B269,'Razzball Projections'!$B$2:$W$322,16,FALSE)</f>
        <v>2</v>
      </c>
      <c t="str" s="33" r="U269">
        <f>VLOOKUP(B269,'Razzball Projections'!$B$2:$W$322,17,FALSE)</f>
        <v>38.2</v>
      </c>
      <c t="str" s="33" r="V269">
        <f>VLOOKUP(B269,'Razzball Projections'!$B$2:$W$322,18,FALSE)</f>
        <v>50.6</v>
      </c>
      <c t="str" s="33" r="W269">
        <f>VLOOKUP(B269,'Razzball Projections'!$B$2:$W$322,19,FALSE)</f>
        <v>63.0</v>
      </c>
      <c t="str" s="45" r="X269">
        <f>VLOOKUP(B269,'Razzball Projections'!$B$2:$W$322,20,FALSE)</f>
        <v>$0</v>
      </c>
      <c t="str" s="45" r="Y269">
        <f>VLOOKUP(B269,'Razzball Projections'!$B$2:$W$322,21,FALSE)</f>
        <v>$0</v>
      </c>
      <c t="str" s="45" r="Z269">
        <f>VLOOKUP(B269,'Razzball Projections'!$B$2:$W$322,22,FALSE)</f>
        <v>$0</v>
      </c>
      <c s="2" r="AB269"/>
    </row>
    <row customHeight="1" r="270" ht="15.0">
      <c t="str" s="44" r="A270">
        <f>VLOOKUP(B270&amp;"*",'Razzball Rankings'!$B$5:$H$204,7,FALSE)</f>
        <v>#N/A</v>
      </c>
      <c t="str" s="29" r="B270">
        <f>'Razzball Projections'!B269</f>
        <v>Santana Moss</v>
      </c>
      <c t="str" s="4" r="C270">
        <f>VLOOKUP(B270,'Razzball Projections'!$B$2:$W$322,2,FALSE)</f>
        <v>WR</v>
      </c>
      <c t="str" s="4" r="D270">
        <f>VLOOKUP(B270,'Razzball Projections'!$B$2:$W$322,3,FALSE)</f>
        <v>WAS</v>
      </c>
      <c s="4" r="E270"/>
      <c t="str" s="33" r="F270">
        <f>VLOOKUP(B270,'Fantasy Pros ECR'!$B$6:$H$312,7,FALSE)</f>
        <v>#N/A</v>
      </c>
      <c t="str" s="33" r="G270">
        <f>VLOOKUP(B270,'Fantasy Pros ADP'!$B$6:$M$253,12,FALSE)</f>
        <v>#N/A</v>
      </c>
      <c t="str" s="4" r="H270">
        <f>VLOOKUP(B270,'Razzball Projections'!$B$2:$W$322,4,FALSE)</f>
        <v>0</v>
      </c>
      <c t="str" s="4" r="I270">
        <f>VLOOKUP(B270,'Razzball Projections'!$B$2:$W$322,5,FALSE)</f>
        <v>0</v>
      </c>
      <c t="str" s="4" r="J270">
        <f>VLOOKUP(B270,'Razzball Projections'!$B$2:$W$322,6,FALSE)</f>
        <v>0</v>
      </c>
      <c t="str" s="4" r="K270">
        <f>VLOOKUP(B270,'Razzball Projections'!$B$2:$W$322,7,FALSE)</f>
        <v>0</v>
      </c>
      <c t="str" s="4" r="L270">
        <f>VLOOKUP(B270,'Razzball Projections'!$B$2:$W$322,8,FALSE)</f>
        <v>0</v>
      </c>
      <c t="str" s="4" r="M270">
        <f>VLOOKUP(B270,'Razzball Projections'!$B$2:$W$322,9,FALSE)</f>
        <v>0</v>
      </c>
      <c t="str" s="4" r="N270">
        <f>VLOOKUP(B270,'Razzball Projections'!$B$2:$W$322,10,FALSE)</f>
        <v>0</v>
      </c>
      <c t="str" s="4" r="O270">
        <f>VLOOKUP(B270,'Razzball Projections'!$B$2:$W$322,11,FALSE)</f>
        <v>0</v>
      </c>
      <c t="str" s="4" r="P270">
        <f>VLOOKUP(B270,'Razzball Projections'!$B$2:$W$322,12,FALSE)</f>
        <v>0</v>
      </c>
      <c t="str" s="4" r="Q270">
        <f>VLOOKUP(B270,'Razzball Projections'!$B$2:$W$322,13,FALSE)</f>
        <v>1</v>
      </c>
      <c t="str" s="4" r="R270">
        <f>VLOOKUP(B270,'Razzball Projections'!$B$2:$W$322,14,FALSE)</f>
        <v>25</v>
      </c>
      <c t="str" s="4" r="S270">
        <f>VLOOKUP(B270,'Razzball Projections'!$B$2:$W$322,15,FALSE)</f>
        <v>296</v>
      </c>
      <c t="str" s="4" r="T270">
        <f>VLOOKUP(B270,'Razzball Projections'!$B$2:$W$322,16,FALSE)</f>
        <v>2</v>
      </c>
      <c t="str" s="33" r="U270">
        <f>VLOOKUP(B270,'Razzball Projections'!$B$2:$W$322,17,FALSE)</f>
        <v>37.6</v>
      </c>
      <c t="str" s="33" r="V270">
        <f>VLOOKUP(B270,'Razzball Projections'!$B$2:$W$322,18,FALSE)</f>
        <v>50.1</v>
      </c>
      <c t="str" s="33" r="W270">
        <f>VLOOKUP(B270,'Razzball Projections'!$B$2:$W$322,19,FALSE)</f>
        <v>62.7</v>
      </c>
      <c t="str" s="45" r="X270">
        <f>VLOOKUP(B270,'Razzball Projections'!$B$2:$W$322,20,FALSE)</f>
        <v>$0</v>
      </c>
      <c t="str" s="45" r="Y270">
        <f>VLOOKUP(B270,'Razzball Projections'!$B$2:$W$322,21,FALSE)</f>
        <v>$0</v>
      </c>
      <c t="str" s="45" r="Z270">
        <f>VLOOKUP(B270,'Razzball Projections'!$B$2:$W$322,22,FALSE)</f>
        <v>$0</v>
      </c>
      <c s="2" r="AB270"/>
    </row>
    <row customHeight="1" r="271" ht="15.0">
      <c t="str" s="44" r="A271">
        <f>VLOOKUP(B271&amp;"*",'Razzball Rankings'!$B$5:$H$204,7,FALSE)</f>
        <v>#N/A</v>
      </c>
      <c t="str" s="29" r="B271">
        <f>'Razzball Projections'!B270</f>
        <v>A.J. Jenkins</v>
      </c>
      <c t="str" s="4" r="C271">
        <f>VLOOKUP(B271,'Razzball Projections'!$B$2:$W$322,2,FALSE)</f>
        <v>WR</v>
      </c>
      <c t="str" s="4" r="D271">
        <f>VLOOKUP(B271,'Razzball Projections'!$B$2:$W$322,3,FALSE)</f>
        <v>KC</v>
      </c>
      <c s="4" r="E271"/>
      <c t="str" s="33" r="F271">
        <f>VLOOKUP(B271,'Fantasy Pros ECR'!$B$6:$H$312,7,FALSE)</f>
        <v>#N/A</v>
      </c>
      <c t="str" s="33" r="G271">
        <f>VLOOKUP(B271,'Fantasy Pros ADP'!$B$6:$M$253,12,FALSE)</f>
        <v>#N/A</v>
      </c>
      <c t="str" s="4" r="H271">
        <f>VLOOKUP(B271,'Razzball Projections'!$B$2:$W$322,4,FALSE)</f>
        <v>0</v>
      </c>
      <c t="str" s="4" r="I271">
        <f>VLOOKUP(B271,'Razzball Projections'!$B$2:$W$322,5,FALSE)</f>
        <v>0</v>
      </c>
      <c t="str" s="4" r="J271">
        <f>VLOOKUP(B271,'Razzball Projections'!$B$2:$W$322,6,FALSE)</f>
        <v>0</v>
      </c>
      <c t="str" s="4" r="K271">
        <f>VLOOKUP(B271,'Razzball Projections'!$B$2:$W$322,7,FALSE)</f>
        <v>0</v>
      </c>
      <c t="str" s="4" r="L271">
        <f>VLOOKUP(B271,'Razzball Projections'!$B$2:$W$322,8,FALSE)</f>
        <v>0</v>
      </c>
      <c t="str" s="4" r="M271">
        <f>VLOOKUP(B271,'Razzball Projections'!$B$2:$W$322,9,FALSE)</f>
        <v>0</v>
      </c>
      <c t="str" s="4" r="N271">
        <f>VLOOKUP(B271,'Razzball Projections'!$B$2:$W$322,10,FALSE)</f>
        <v>2</v>
      </c>
      <c t="str" s="4" r="O271">
        <f>VLOOKUP(B271,'Razzball Projections'!$B$2:$W$322,11,FALSE)</f>
        <v>3</v>
      </c>
      <c t="str" s="4" r="P271">
        <f>VLOOKUP(B271,'Razzball Projections'!$B$2:$W$322,12,FALSE)</f>
        <v>0</v>
      </c>
      <c t="str" s="4" r="Q271">
        <f>VLOOKUP(B271,'Razzball Projections'!$B$2:$W$322,13,FALSE)</f>
        <v>0</v>
      </c>
      <c t="str" s="4" r="R271">
        <f>VLOOKUP(B271,'Razzball Projections'!$B$2:$W$322,14,FALSE)</f>
        <v>22</v>
      </c>
      <c t="str" s="4" r="S271">
        <f>VLOOKUP(B271,'Razzball Projections'!$B$2:$W$322,15,FALSE)</f>
        <v>310</v>
      </c>
      <c t="str" s="4" r="T271">
        <f>VLOOKUP(B271,'Razzball Projections'!$B$2:$W$322,16,FALSE)</f>
        <v>1</v>
      </c>
      <c t="str" s="33" r="U271">
        <f>VLOOKUP(B271,'Razzball Projections'!$B$2:$W$322,17,FALSE)</f>
        <v>38.5</v>
      </c>
      <c t="str" s="33" r="V271">
        <f>VLOOKUP(B271,'Razzball Projections'!$B$2:$W$322,18,FALSE)</f>
        <v>49.4</v>
      </c>
      <c t="str" s="33" r="W271">
        <f>VLOOKUP(B271,'Razzball Projections'!$B$2:$W$322,19,FALSE)</f>
        <v>60.4</v>
      </c>
      <c t="str" s="45" r="X271">
        <f>VLOOKUP(B271,'Razzball Projections'!$B$2:$W$322,20,FALSE)</f>
        <v>$0</v>
      </c>
      <c t="str" s="45" r="Y271">
        <f>VLOOKUP(B271,'Razzball Projections'!$B$2:$W$322,21,FALSE)</f>
        <v>$0</v>
      </c>
      <c t="str" s="45" r="Z271">
        <f>VLOOKUP(B271,'Razzball Projections'!$B$2:$W$322,22,FALSE)</f>
        <v>$0</v>
      </c>
      <c s="2" r="AB271"/>
    </row>
    <row customHeight="1" r="272" ht="15.0">
      <c t="str" s="44" r="A272">
        <f>VLOOKUP(B272&amp;"*",'Razzball Rankings'!$B$5:$H$204,7,FALSE)</f>
        <v>#N/A</v>
      </c>
      <c t="str" s="29" r="B272">
        <f>'Razzball Projections'!B271</f>
        <v>Jermaine Kearse</v>
      </c>
      <c t="str" s="4" r="C272">
        <f>VLOOKUP(B272,'Razzball Projections'!$B$2:$W$322,2,FALSE)</f>
        <v>WR</v>
      </c>
      <c t="str" s="4" r="D272">
        <f>VLOOKUP(B272,'Razzball Projections'!$B$2:$W$322,3,FALSE)</f>
        <v>SEA</v>
      </c>
      <c s="4" r="E272"/>
      <c t="str" s="33" r="F272">
        <f>VLOOKUP(B272,'Fantasy Pros ECR'!$B$6:$H$312,7,FALSE)</f>
        <v>178.7</v>
      </c>
      <c t="str" s="33" r="G272">
        <f>VLOOKUP(B272,'Fantasy Pros ADP'!$B$6:$M$253,12,FALSE)</f>
        <v>#N/A</v>
      </c>
      <c t="str" s="4" r="H272">
        <f>VLOOKUP(B272,'Razzball Projections'!$B$2:$W$322,4,FALSE)</f>
        <v>0</v>
      </c>
      <c t="str" s="4" r="I272">
        <f>VLOOKUP(B272,'Razzball Projections'!$B$2:$W$322,5,FALSE)</f>
        <v>0</v>
      </c>
      <c t="str" s="4" r="J272">
        <f>VLOOKUP(B272,'Razzball Projections'!$B$2:$W$322,6,FALSE)</f>
        <v>0</v>
      </c>
      <c t="str" s="4" r="K272">
        <f>VLOOKUP(B272,'Razzball Projections'!$B$2:$W$322,7,FALSE)</f>
        <v>0</v>
      </c>
      <c t="str" s="4" r="L272">
        <f>VLOOKUP(B272,'Razzball Projections'!$B$2:$W$322,8,FALSE)</f>
        <v>0</v>
      </c>
      <c t="str" s="4" r="M272">
        <f>VLOOKUP(B272,'Razzball Projections'!$B$2:$W$322,9,FALSE)</f>
        <v>0</v>
      </c>
      <c t="str" s="4" r="N272">
        <f>VLOOKUP(B272,'Razzball Projections'!$B$2:$W$322,10,FALSE)</f>
        <v>0</v>
      </c>
      <c t="str" s="4" r="O272">
        <f>VLOOKUP(B272,'Razzball Projections'!$B$2:$W$322,11,FALSE)</f>
        <v>0</v>
      </c>
      <c t="str" s="4" r="P272">
        <f>VLOOKUP(B272,'Razzball Projections'!$B$2:$W$322,12,FALSE)</f>
        <v>0</v>
      </c>
      <c t="str" s="4" r="Q272">
        <f>VLOOKUP(B272,'Razzball Projections'!$B$2:$W$322,13,FALSE)</f>
        <v>0</v>
      </c>
      <c t="str" s="4" r="R272">
        <f>VLOOKUP(B272,'Razzball Projections'!$B$2:$W$322,14,FALSE)</f>
        <v>20</v>
      </c>
      <c t="str" s="4" r="S272">
        <f>VLOOKUP(B272,'Razzball Projections'!$B$2:$W$322,15,FALSE)</f>
        <v>304</v>
      </c>
      <c t="str" s="4" r="T272">
        <f>VLOOKUP(B272,'Razzball Projections'!$B$2:$W$322,16,FALSE)</f>
        <v>2</v>
      </c>
      <c t="str" s="33" r="U272">
        <f>VLOOKUP(B272,'Razzball Projections'!$B$2:$W$322,17,FALSE)</f>
        <v>40.0</v>
      </c>
      <c t="str" s="33" r="V272">
        <f>VLOOKUP(B272,'Razzball Projections'!$B$2:$W$322,18,FALSE)</f>
        <v>50.1</v>
      </c>
      <c t="str" s="33" r="W272">
        <f>VLOOKUP(B272,'Razzball Projections'!$B$2:$W$322,19,FALSE)</f>
        <v>60.2</v>
      </c>
      <c t="str" s="45" r="X272">
        <f>VLOOKUP(B272,'Razzball Projections'!$B$2:$W$322,20,FALSE)</f>
        <v>$0</v>
      </c>
      <c t="str" s="45" r="Y272">
        <f>VLOOKUP(B272,'Razzball Projections'!$B$2:$W$322,21,FALSE)</f>
        <v>$0</v>
      </c>
      <c t="str" s="45" r="Z272">
        <f>VLOOKUP(B272,'Razzball Projections'!$B$2:$W$322,22,FALSE)</f>
        <v>$0</v>
      </c>
      <c s="2" r="AB272"/>
    </row>
    <row customHeight="1" r="273" ht="15.0">
      <c t="str" s="44" r="A273">
        <f>VLOOKUP(B273&amp;"*",'Razzball Rankings'!$B$5:$H$204,7,FALSE)</f>
        <v>#N/A</v>
      </c>
      <c t="str" s="29" r="B273">
        <f>'Razzball Projections'!B272</f>
        <v>Andre Holmes</v>
      </c>
      <c t="str" s="4" r="C273">
        <f>VLOOKUP(B273,'Razzball Projections'!$B$2:$W$322,2,FALSE)</f>
        <v>WR</v>
      </c>
      <c t="str" s="4" r="D273">
        <f>VLOOKUP(B273,'Razzball Projections'!$B$2:$W$322,3,FALSE)</f>
        <v>OAK</v>
      </c>
      <c s="4" r="E273"/>
      <c t="str" s="33" r="F273">
        <f>VLOOKUP(B273,'Fantasy Pros ECR'!$B$6:$H$312,7,FALSE)</f>
        <v>165.6</v>
      </c>
      <c t="str" s="33" r="G273">
        <f>VLOOKUP(B273,'Fantasy Pros ADP'!$B$6:$M$253,12,FALSE)</f>
        <v>#N/A</v>
      </c>
      <c t="str" s="4" r="H273">
        <f>VLOOKUP(B273,'Razzball Projections'!$B$2:$W$322,4,FALSE)</f>
        <v>0</v>
      </c>
      <c t="str" s="4" r="I273">
        <f>VLOOKUP(B273,'Razzball Projections'!$B$2:$W$322,5,FALSE)</f>
        <v>0</v>
      </c>
      <c t="str" s="4" r="J273">
        <f>VLOOKUP(B273,'Razzball Projections'!$B$2:$W$322,6,FALSE)</f>
        <v>0</v>
      </c>
      <c t="str" s="4" r="K273">
        <f>VLOOKUP(B273,'Razzball Projections'!$B$2:$W$322,7,FALSE)</f>
        <v>0</v>
      </c>
      <c t="str" s="4" r="L273">
        <f>VLOOKUP(B273,'Razzball Projections'!$B$2:$W$322,8,FALSE)</f>
        <v>0</v>
      </c>
      <c t="str" s="4" r="M273">
        <f>VLOOKUP(B273,'Razzball Projections'!$B$2:$W$322,9,FALSE)</f>
        <v>0</v>
      </c>
      <c t="str" s="4" r="N273">
        <f>VLOOKUP(B273,'Razzball Projections'!$B$2:$W$322,10,FALSE)</f>
        <v>0</v>
      </c>
      <c t="str" s="4" r="O273">
        <f>VLOOKUP(B273,'Razzball Projections'!$B$2:$W$322,11,FALSE)</f>
        <v>0</v>
      </c>
      <c t="str" s="4" r="P273">
        <f>VLOOKUP(B273,'Razzball Projections'!$B$2:$W$322,12,FALSE)</f>
        <v>0</v>
      </c>
      <c t="str" s="4" r="Q273">
        <f>VLOOKUP(B273,'Razzball Projections'!$B$2:$W$322,13,FALSE)</f>
        <v>0</v>
      </c>
      <c t="str" s="4" r="R273">
        <f>VLOOKUP(B273,'Razzball Projections'!$B$2:$W$322,14,FALSE)</f>
        <v>20</v>
      </c>
      <c t="str" s="4" r="S273">
        <f>VLOOKUP(B273,'Razzball Projections'!$B$2:$W$322,15,FALSE)</f>
        <v>275</v>
      </c>
      <c t="str" s="4" r="T273">
        <f>VLOOKUP(B273,'Razzball Projections'!$B$2:$W$322,16,FALSE)</f>
        <v>2</v>
      </c>
      <c t="str" s="33" r="U273">
        <f>VLOOKUP(B273,'Razzball Projections'!$B$2:$W$322,17,FALSE)</f>
        <v>39.5</v>
      </c>
      <c t="str" s="33" r="V273">
        <f>VLOOKUP(B273,'Razzball Projections'!$B$2:$W$322,18,FALSE)</f>
        <v>49.3</v>
      </c>
      <c t="str" s="33" r="W273">
        <f>VLOOKUP(B273,'Razzball Projections'!$B$2:$W$322,19,FALSE)</f>
        <v>59.1</v>
      </c>
      <c t="str" s="45" r="X273">
        <f>VLOOKUP(B273,'Razzball Projections'!$B$2:$W$322,20,FALSE)</f>
        <v>$0</v>
      </c>
      <c t="str" s="45" r="Y273">
        <f>VLOOKUP(B273,'Razzball Projections'!$B$2:$W$322,21,FALSE)</f>
        <v>$0</v>
      </c>
      <c t="str" s="45" r="Z273">
        <f>VLOOKUP(B273,'Razzball Projections'!$B$2:$W$322,22,FALSE)</f>
        <v>$0</v>
      </c>
      <c s="2" r="AB273"/>
    </row>
    <row customHeight="1" r="274" ht="15.0">
      <c t="str" s="44" r="A274">
        <f>VLOOKUP(B274&amp;"*",'Razzball Rankings'!$B$5:$H$204,7,FALSE)</f>
        <v>#N/A</v>
      </c>
      <c t="str" s="29" r="B274">
        <f>'Razzball Projections'!B273</f>
        <v>Stephen Hill</v>
      </c>
      <c t="str" s="4" r="C274">
        <f>VLOOKUP(B274,'Razzball Projections'!$B$2:$W$322,2,FALSE)</f>
        <v>WR</v>
      </c>
      <c t="str" s="4" r="D274">
        <f>VLOOKUP(B274,'Razzball Projections'!$B$2:$W$322,3,FALSE)</f>
        <v>NYJ</v>
      </c>
      <c s="4" r="E274"/>
      <c t="str" s="33" r="F274">
        <f>VLOOKUP(B274,'Fantasy Pros ECR'!$B$6:$H$312,7,FALSE)</f>
        <v>178.5</v>
      </c>
      <c t="str" s="33" r="G274">
        <f>VLOOKUP(B274,'Fantasy Pros ADP'!$B$6:$M$253,12,FALSE)</f>
        <v>#N/A</v>
      </c>
      <c t="str" s="4" r="H274">
        <f>VLOOKUP(B274,'Razzball Projections'!$B$2:$W$322,4,FALSE)</f>
        <v>0</v>
      </c>
      <c t="str" s="4" r="I274">
        <f>VLOOKUP(B274,'Razzball Projections'!$B$2:$W$322,5,FALSE)</f>
        <v>0</v>
      </c>
      <c t="str" s="4" r="J274">
        <f>VLOOKUP(B274,'Razzball Projections'!$B$2:$W$322,6,FALSE)</f>
        <v>0</v>
      </c>
      <c t="str" s="4" r="K274">
        <f>VLOOKUP(B274,'Razzball Projections'!$B$2:$W$322,7,FALSE)</f>
        <v>0</v>
      </c>
      <c t="str" s="4" r="L274">
        <f>VLOOKUP(B274,'Razzball Projections'!$B$2:$W$322,8,FALSE)</f>
        <v>0</v>
      </c>
      <c t="str" s="4" r="M274">
        <f>VLOOKUP(B274,'Razzball Projections'!$B$2:$W$322,9,FALSE)</f>
        <v>0</v>
      </c>
      <c t="str" s="4" r="N274">
        <f>VLOOKUP(B274,'Razzball Projections'!$B$2:$W$322,10,FALSE)</f>
        <v>0</v>
      </c>
      <c t="str" s="4" r="O274">
        <f>VLOOKUP(B274,'Razzball Projections'!$B$2:$W$322,11,FALSE)</f>
        <v>0</v>
      </c>
      <c t="str" s="4" r="P274">
        <f>VLOOKUP(B274,'Razzball Projections'!$B$2:$W$322,12,FALSE)</f>
        <v>0</v>
      </c>
      <c t="str" s="4" r="Q274">
        <f>VLOOKUP(B274,'Razzball Projections'!$B$2:$W$322,13,FALSE)</f>
        <v>0</v>
      </c>
      <c t="str" s="4" r="R274">
        <f>VLOOKUP(B274,'Razzball Projections'!$B$2:$W$322,14,FALSE)</f>
        <v>21</v>
      </c>
      <c t="str" s="4" r="S274">
        <f>VLOOKUP(B274,'Razzball Projections'!$B$2:$W$322,15,FALSE)</f>
        <v>282</v>
      </c>
      <c t="str" s="4" r="T274">
        <f>VLOOKUP(B274,'Razzball Projections'!$B$2:$W$322,16,FALSE)</f>
        <v>2</v>
      </c>
      <c t="str" s="33" r="U274">
        <f>VLOOKUP(B274,'Razzball Projections'!$B$2:$W$322,17,FALSE)</f>
        <v>37.8</v>
      </c>
      <c t="str" s="33" r="V274">
        <f>VLOOKUP(B274,'Razzball Projections'!$B$2:$W$322,18,FALSE)</f>
        <v>48.1</v>
      </c>
      <c t="str" s="33" r="W274">
        <f>VLOOKUP(B274,'Razzball Projections'!$B$2:$W$322,19,FALSE)</f>
        <v>58.3</v>
      </c>
      <c t="str" s="45" r="X274">
        <f>VLOOKUP(B274,'Razzball Projections'!$B$2:$W$322,20,FALSE)</f>
        <v>$0</v>
      </c>
      <c t="str" s="45" r="Y274">
        <f>VLOOKUP(B274,'Razzball Projections'!$B$2:$W$322,21,FALSE)</f>
        <v>$0</v>
      </c>
      <c t="str" s="45" r="Z274">
        <f>VLOOKUP(B274,'Razzball Projections'!$B$2:$W$322,22,FALSE)</f>
        <v>$0</v>
      </c>
      <c s="2" r="AB274"/>
    </row>
    <row customHeight="1" r="275" ht="15.0">
      <c t="str" s="44" r="A275">
        <f>VLOOKUP(B275&amp;"*",'Razzball Rankings'!$B$5:$H$204,7,FALSE)</f>
        <v>#N/A</v>
      </c>
      <c t="str" s="29" r="B275">
        <f>'Razzball Projections'!B274</f>
        <v>Stedman Bailey</v>
      </c>
      <c t="str" s="4" r="C275">
        <f>VLOOKUP(B275,'Razzball Projections'!$B$2:$W$322,2,FALSE)</f>
        <v>WR</v>
      </c>
      <c t="str" s="4" r="D275">
        <f>VLOOKUP(B275,'Razzball Projections'!$B$2:$W$322,3,FALSE)</f>
        <v>STL</v>
      </c>
      <c s="4" r="E275"/>
      <c t="str" s="33" r="F275">
        <f>VLOOKUP(B275,'Fantasy Pros ECR'!$B$6:$H$312,7,FALSE)</f>
        <v>#N/A</v>
      </c>
      <c t="str" s="33" r="G275">
        <f>VLOOKUP(B275,'Fantasy Pros ADP'!$B$6:$M$253,12,FALSE)</f>
        <v>#N/A</v>
      </c>
      <c t="str" s="4" r="H275">
        <f>VLOOKUP(B275,'Razzball Projections'!$B$2:$W$322,4,FALSE)</f>
        <v>0</v>
      </c>
      <c t="str" s="4" r="I275">
        <f>VLOOKUP(B275,'Razzball Projections'!$B$2:$W$322,5,FALSE)</f>
        <v>0</v>
      </c>
      <c t="str" s="4" r="J275">
        <f>VLOOKUP(B275,'Razzball Projections'!$B$2:$W$322,6,FALSE)</f>
        <v>0</v>
      </c>
      <c t="str" s="4" r="K275">
        <f>VLOOKUP(B275,'Razzball Projections'!$B$2:$W$322,7,FALSE)</f>
        <v>0</v>
      </c>
      <c t="str" s="4" r="L275">
        <f>VLOOKUP(B275,'Razzball Projections'!$B$2:$W$322,8,FALSE)</f>
        <v>0</v>
      </c>
      <c t="str" s="4" r="M275">
        <f>VLOOKUP(B275,'Razzball Projections'!$B$2:$W$322,9,FALSE)</f>
        <v>0</v>
      </c>
      <c t="str" s="4" r="N275">
        <f>VLOOKUP(B275,'Razzball Projections'!$B$2:$W$322,10,FALSE)</f>
        <v>0</v>
      </c>
      <c t="str" s="4" r="O275">
        <f>VLOOKUP(B275,'Razzball Projections'!$B$2:$W$322,11,FALSE)</f>
        <v>0</v>
      </c>
      <c t="str" s="4" r="P275">
        <f>VLOOKUP(B275,'Razzball Projections'!$B$2:$W$322,12,FALSE)</f>
        <v>0</v>
      </c>
      <c t="str" s="4" r="Q275">
        <f>VLOOKUP(B275,'Razzball Projections'!$B$2:$W$322,13,FALSE)</f>
        <v>0</v>
      </c>
      <c t="str" s="4" r="R275">
        <f>VLOOKUP(B275,'Razzball Projections'!$B$2:$W$322,14,FALSE)</f>
        <v>22</v>
      </c>
      <c t="str" s="4" r="S275">
        <f>VLOOKUP(B275,'Razzball Projections'!$B$2:$W$322,15,FALSE)</f>
        <v>304</v>
      </c>
      <c t="str" s="4" r="T275">
        <f>VLOOKUP(B275,'Razzball Projections'!$B$2:$W$322,16,FALSE)</f>
        <v>1</v>
      </c>
      <c t="str" s="33" r="U275">
        <f>VLOOKUP(B275,'Razzball Projections'!$B$2:$W$322,17,FALSE)</f>
        <v>36.4</v>
      </c>
      <c t="str" s="33" r="V275">
        <f>VLOOKUP(B275,'Razzball Projections'!$B$2:$W$322,18,FALSE)</f>
        <v>47.2</v>
      </c>
      <c t="str" s="33" r="W275">
        <f>VLOOKUP(B275,'Razzball Projections'!$B$2:$W$322,19,FALSE)</f>
        <v>57.9</v>
      </c>
      <c t="str" s="45" r="X275">
        <f>VLOOKUP(B275,'Razzball Projections'!$B$2:$W$322,20,FALSE)</f>
        <v>$0</v>
      </c>
      <c t="str" s="45" r="Y275">
        <f>VLOOKUP(B275,'Razzball Projections'!$B$2:$W$322,21,FALSE)</f>
        <v>$0</v>
      </c>
      <c t="str" s="45" r="Z275">
        <f>VLOOKUP(B275,'Razzball Projections'!$B$2:$W$322,22,FALSE)</f>
        <v>$0</v>
      </c>
      <c s="2" r="AB275"/>
    </row>
    <row customHeight="1" r="276" ht="15.0">
      <c t="str" s="44" r="A276">
        <f>VLOOKUP(B276&amp;"*",'Razzball Rankings'!$B$5:$H$204,7,FALSE)</f>
        <v>#N/A</v>
      </c>
      <c t="str" s="29" r="B276">
        <f>'Razzball Projections'!B275</f>
        <v>Vincent Brown</v>
      </c>
      <c t="str" s="4" r="C276">
        <f>VLOOKUP(B276,'Razzball Projections'!$B$2:$W$322,2,FALSE)</f>
        <v>WR</v>
      </c>
      <c t="str" s="4" r="D276">
        <f>VLOOKUP(B276,'Razzball Projections'!$B$2:$W$322,3,FALSE)</f>
        <v>SD</v>
      </c>
      <c s="4" r="E276"/>
      <c t="str" s="33" r="F276">
        <f>VLOOKUP(B276,'Fantasy Pros ECR'!$B$6:$H$312,7,FALSE)</f>
        <v>#N/A</v>
      </c>
      <c t="str" s="33" r="G276">
        <f>VLOOKUP(B276,'Fantasy Pros ADP'!$B$6:$M$253,12,FALSE)</f>
        <v>#N/A</v>
      </c>
      <c t="str" s="4" r="H276">
        <f>VLOOKUP(B276,'Razzball Projections'!$B$2:$W$322,4,FALSE)</f>
        <v>0</v>
      </c>
      <c t="str" s="4" r="I276">
        <f>VLOOKUP(B276,'Razzball Projections'!$B$2:$W$322,5,FALSE)</f>
        <v>0</v>
      </c>
      <c t="str" s="4" r="J276">
        <f>VLOOKUP(B276,'Razzball Projections'!$B$2:$W$322,6,FALSE)</f>
        <v>0</v>
      </c>
      <c t="str" s="4" r="K276">
        <f>VLOOKUP(B276,'Razzball Projections'!$B$2:$W$322,7,FALSE)</f>
        <v>0</v>
      </c>
      <c t="str" s="4" r="L276">
        <f>VLOOKUP(B276,'Razzball Projections'!$B$2:$W$322,8,FALSE)</f>
        <v>0</v>
      </c>
      <c t="str" s="4" r="M276">
        <f>VLOOKUP(B276,'Razzball Projections'!$B$2:$W$322,9,FALSE)</f>
        <v>0</v>
      </c>
      <c t="str" s="4" r="N276">
        <f>VLOOKUP(B276,'Razzball Projections'!$B$2:$W$322,10,FALSE)</f>
        <v>0</v>
      </c>
      <c t="str" s="4" r="O276">
        <f>VLOOKUP(B276,'Razzball Projections'!$B$2:$W$322,11,FALSE)</f>
        <v>0</v>
      </c>
      <c t="str" s="4" r="P276">
        <f>VLOOKUP(B276,'Razzball Projections'!$B$2:$W$322,12,FALSE)</f>
        <v>0</v>
      </c>
      <c t="str" s="4" r="Q276">
        <f>VLOOKUP(B276,'Razzball Projections'!$B$2:$W$322,13,FALSE)</f>
        <v>0</v>
      </c>
      <c t="str" s="4" r="R276">
        <f>VLOOKUP(B276,'Razzball Projections'!$B$2:$W$322,14,FALSE)</f>
        <v>21</v>
      </c>
      <c t="str" s="4" r="S276">
        <f>VLOOKUP(B276,'Razzball Projections'!$B$2:$W$322,15,FALSE)</f>
        <v>272</v>
      </c>
      <c t="str" s="4" r="T276">
        <f>VLOOKUP(B276,'Razzball Projections'!$B$2:$W$322,16,FALSE)</f>
        <v>1</v>
      </c>
      <c t="str" s="33" r="U276">
        <f>VLOOKUP(B276,'Razzball Projections'!$B$2:$W$322,17,FALSE)</f>
        <v>35.6</v>
      </c>
      <c t="str" s="33" r="V276">
        <f>VLOOKUP(B276,'Razzball Projections'!$B$2:$W$322,18,FALSE)</f>
        <v>46.3</v>
      </c>
      <c t="str" s="33" r="W276">
        <f>VLOOKUP(B276,'Razzball Projections'!$B$2:$W$322,19,FALSE)</f>
        <v>57.0</v>
      </c>
      <c t="str" s="45" r="X276">
        <f>VLOOKUP(B276,'Razzball Projections'!$B$2:$W$322,20,FALSE)</f>
        <v>$0</v>
      </c>
      <c t="str" s="45" r="Y276">
        <f>VLOOKUP(B276,'Razzball Projections'!$B$2:$W$322,21,FALSE)</f>
        <v>$0</v>
      </c>
      <c t="str" s="45" r="Z276">
        <f>VLOOKUP(B276,'Razzball Projections'!$B$2:$W$322,22,FALSE)</f>
        <v>$0</v>
      </c>
      <c s="2" r="AB276"/>
    </row>
    <row customHeight="1" r="277" ht="15.0">
      <c t="str" s="44" r="A277">
        <f>VLOOKUP(B277&amp;"*",'Razzball Rankings'!$B$5:$H$204,7,FALSE)</f>
        <v>#N/A</v>
      </c>
      <c t="str" s="29" r="B277">
        <f>'Razzball Projections'!B276</f>
        <v>Mike James</v>
      </c>
      <c t="str" s="4" r="C277">
        <f>VLOOKUP(B277,'Razzball Projections'!$B$2:$W$322,2,FALSE)</f>
        <v>RB</v>
      </c>
      <c t="str" s="4" r="D277">
        <f>VLOOKUP(B277,'Razzball Projections'!$B$2:$W$322,3,FALSE)</f>
        <v>TB</v>
      </c>
      <c s="4" r="E277"/>
      <c t="str" s="33" r="F277">
        <f>VLOOKUP(B277,'Fantasy Pros ECR'!$B$6:$H$312,7,FALSE)</f>
        <v>#N/A</v>
      </c>
      <c t="str" s="33" r="G277">
        <f>VLOOKUP(B277,'Fantasy Pros ADP'!$B$6:$M$253,12,FALSE)</f>
        <v>#N/A</v>
      </c>
      <c t="str" s="4" r="H277">
        <f>VLOOKUP(B277,'Razzball Projections'!$B$2:$W$322,4,FALSE)</f>
        <v>0</v>
      </c>
      <c t="str" s="4" r="I277">
        <f>VLOOKUP(B277,'Razzball Projections'!$B$2:$W$322,5,FALSE)</f>
        <v>0</v>
      </c>
      <c t="str" s="4" r="J277">
        <f>VLOOKUP(B277,'Razzball Projections'!$B$2:$W$322,6,FALSE)</f>
        <v>0</v>
      </c>
      <c t="str" s="4" r="K277">
        <f>VLOOKUP(B277,'Razzball Projections'!$B$2:$W$322,7,FALSE)</f>
        <v>0</v>
      </c>
      <c t="str" s="4" r="L277">
        <f>VLOOKUP(B277,'Razzball Projections'!$B$2:$W$322,8,FALSE)</f>
        <v>0</v>
      </c>
      <c t="str" s="4" r="M277">
        <f>VLOOKUP(B277,'Razzball Projections'!$B$2:$W$322,9,FALSE)</f>
        <v>0</v>
      </c>
      <c t="str" s="4" r="N277">
        <f>VLOOKUP(B277,'Razzball Projections'!$B$2:$W$322,10,FALSE)</f>
        <v>72</v>
      </c>
      <c t="str" s="4" r="O277">
        <f>VLOOKUP(B277,'Razzball Projections'!$B$2:$W$322,11,FALSE)</f>
        <v>322</v>
      </c>
      <c t="str" s="4" r="P277">
        <f>VLOOKUP(B277,'Razzball Projections'!$B$2:$W$322,12,FALSE)</f>
        <v>1</v>
      </c>
      <c t="str" s="4" r="Q277">
        <f>VLOOKUP(B277,'Razzball Projections'!$B$2:$W$322,13,FALSE)</f>
        <v>1</v>
      </c>
      <c t="str" s="4" r="R277">
        <f>VLOOKUP(B277,'Razzball Projections'!$B$2:$W$322,14,FALSE)</f>
        <v>12</v>
      </c>
      <c t="str" s="4" r="S277">
        <f>VLOOKUP(B277,'Razzball Projections'!$B$2:$W$322,15,FALSE)</f>
        <v>62</v>
      </c>
      <c t="str" s="4" r="T277">
        <f>VLOOKUP(B277,'Razzball Projections'!$B$2:$W$322,16,FALSE)</f>
        <v>0</v>
      </c>
      <c t="str" s="33" r="U277">
        <f>VLOOKUP(B277,'Razzball Projections'!$B$2:$W$322,17,FALSE)</f>
        <v>44.6</v>
      </c>
      <c t="str" s="33" r="V277">
        <f>VLOOKUP(B277,'Razzball Projections'!$B$2:$W$322,18,FALSE)</f>
        <v>50.6</v>
      </c>
      <c t="str" s="33" r="W277">
        <f>VLOOKUP(B277,'Razzball Projections'!$B$2:$W$322,19,FALSE)</f>
        <v>56.6</v>
      </c>
      <c t="str" s="45" r="X277">
        <f>VLOOKUP(B277,'Razzball Projections'!$B$2:$W$322,20,FALSE)</f>
        <v>$0</v>
      </c>
      <c t="str" s="45" r="Y277">
        <f>VLOOKUP(B277,'Razzball Projections'!$B$2:$W$322,21,FALSE)</f>
        <v>$0</v>
      </c>
      <c t="str" s="45" r="Z277">
        <f>VLOOKUP(B277,'Razzball Projections'!$B$2:$W$322,22,FALSE)</f>
        <v>$0</v>
      </c>
      <c s="2" r="AB277"/>
    </row>
    <row customHeight="1" r="278" ht="15.0">
      <c t="str" s="44" r="A278">
        <f>VLOOKUP(B278&amp;"*",'Razzball Rankings'!$B$5:$H$204,7,FALSE)</f>
        <v>#N/A</v>
      </c>
      <c t="str" s="29" r="B278">
        <f>'Razzball Projections'!B277</f>
        <v>Luke Willson</v>
      </c>
      <c t="str" s="4" r="C278">
        <f>VLOOKUP(B278,'Razzball Projections'!$B$2:$W$322,2,FALSE)</f>
        <v>TE</v>
      </c>
      <c t="str" s="4" r="D278">
        <f>VLOOKUP(B278,'Razzball Projections'!$B$2:$W$322,3,FALSE)</f>
        <v>SEA</v>
      </c>
      <c s="4" r="E278"/>
      <c t="str" s="33" r="F278">
        <f>VLOOKUP(B278,'Fantasy Pros ECR'!$B$6:$H$312,7,FALSE)</f>
        <v>#N/A</v>
      </c>
      <c t="str" s="33" r="G278">
        <f>VLOOKUP(B278,'Fantasy Pros ADP'!$B$6:$M$253,12,FALSE)</f>
        <v>#N/A</v>
      </c>
      <c t="str" s="4" r="H278">
        <f>VLOOKUP(B278,'Razzball Projections'!$B$2:$W$322,4,FALSE)</f>
        <v>0</v>
      </c>
      <c t="str" s="4" r="I278">
        <f>VLOOKUP(B278,'Razzball Projections'!$B$2:$W$322,5,FALSE)</f>
        <v>0</v>
      </c>
      <c t="str" s="4" r="J278">
        <f>VLOOKUP(B278,'Razzball Projections'!$B$2:$W$322,6,FALSE)</f>
        <v>0</v>
      </c>
      <c t="str" s="4" r="K278">
        <f>VLOOKUP(B278,'Razzball Projections'!$B$2:$W$322,7,FALSE)</f>
        <v>0</v>
      </c>
      <c t="str" s="4" r="L278">
        <f>VLOOKUP(B278,'Razzball Projections'!$B$2:$W$322,8,FALSE)</f>
        <v>0</v>
      </c>
      <c t="str" s="4" r="M278">
        <f>VLOOKUP(B278,'Razzball Projections'!$B$2:$W$322,9,FALSE)</f>
        <v>0</v>
      </c>
      <c t="str" s="4" r="N278">
        <f>VLOOKUP(B278,'Razzball Projections'!$B$2:$W$322,10,FALSE)</f>
        <v>0</v>
      </c>
      <c t="str" s="4" r="O278">
        <f>VLOOKUP(B278,'Razzball Projections'!$B$2:$W$322,11,FALSE)</f>
        <v>0</v>
      </c>
      <c t="str" s="4" r="P278">
        <f>VLOOKUP(B278,'Razzball Projections'!$B$2:$W$322,12,FALSE)</f>
        <v>0</v>
      </c>
      <c t="str" s="4" r="Q278">
        <f>VLOOKUP(B278,'Razzball Projections'!$B$2:$W$322,13,FALSE)</f>
        <v>0</v>
      </c>
      <c t="str" s="4" r="R278">
        <f>VLOOKUP(B278,'Razzball Projections'!$B$2:$W$322,14,FALSE)</f>
        <v>21</v>
      </c>
      <c t="str" s="4" r="S278">
        <f>VLOOKUP(B278,'Razzball Projections'!$B$2:$W$322,15,FALSE)</f>
        <v>237</v>
      </c>
      <c t="str" s="4" r="T278">
        <f>VLOOKUP(B278,'Razzball Projections'!$B$2:$W$322,16,FALSE)</f>
        <v>2</v>
      </c>
      <c t="str" s="33" r="U278">
        <f>VLOOKUP(B278,'Razzball Projections'!$B$2:$W$322,17,FALSE)</f>
        <v>35.1</v>
      </c>
      <c t="str" s="33" r="V278">
        <f>VLOOKUP(B278,'Razzball Projections'!$B$2:$W$322,18,FALSE)</f>
        <v>45.6</v>
      </c>
      <c t="str" s="33" r="W278">
        <f>VLOOKUP(B278,'Razzball Projections'!$B$2:$W$322,19,FALSE)</f>
        <v>56.1</v>
      </c>
      <c t="str" s="45" r="X278">
        <f>VLOOKUP(B278,'Razzball Projections'!$B$2:$W$322,20,FALSE)</f>
        <v>$0</v>
      </c>
      <c t="str" s="45" r="Y278">
        <f>VLOOKUP(B278,'Razzball Projections'!$B$2:$W$322,21,FALSE)</f>
        <v>$0</v>
      </c>
      <c t="str" s="45" r="Z278">
        <f>VLOOKUP(B278,'Razzball Projections'!$B$2:$W$322,22,FALSE)</f>
        <v>$0</v>
      </c>
      <c s="2" r="AB278"/>
    </row>
    <row customHeight="1" r="279" ht="15.0">
      <c t="str" s="44" r="A279">
        <f>VLOOKUP(B279&amp;"*",'Razzball Rankings'!$B$5:$H$204,7,FALSE)</f>
        <v>#N/A</v>
      </c>
      <c t="str" s="29" r="B279">
        <f>'Razzball Projections'!B278</f>
        <v>Denard Robinson</v>
      </c>
      <c t="str" s="4" r="C279">
        <f>VLOOKUP(B279,'Razzball Projections'!$B$2:$W$322,2,FALSE)</f>
        <v>RB</v>
      </c>
      <c t="str" s="4" r="D279">
        <f>VLOOKUP(B279,'Razzball Projections'!$B$2:$W$322,3,FALSE)</f>
        <v>JAC</v>
      </c>
      <c s="4" r="E279"/>
      <c t="str" s="33" r="F279">
        <f>VLOOKUP(B279,'Fantasy Pros ECR'!$B$6:$H$312,7,FALSE)</f>
        <v>#N/A</v>
      </c>
      <c t="str" s="33" r="G279">
        <f>VLOOKUP(B279,'Fantasy Pros ADP'!$B$6:$M$253,12,FALSE)</f>
        <v>#N/A</v>
      </c>
      <c t="str" s="4" r="H279">
        <f>VLOOKUP(B279,'Razzball Projections'!$B$2:$W$322,4,FALSE)</f>
        <v>0</v>
      </c>
      <c t="str" s="4" r="I279">
        <f>VLOOKUP(B279,'Razzball Projections'!$B$2:$W$322,5,FALSE)</f>
        <v>0</v>
      </c>
      <c t="str" s="4" r="J279">
        <f>VLOOKUP(B279,'Razzball Projections'!$B$2:$W$322,6,FALSE)</f>
        <v>0</v>
      </c>
      <c t="str" s="4" r="K279">
        <f>VLOOKUP(B279,'Razzball Projections'!$B$2:$W$322,7,FALSE)</f>
        <v>0</v>
      </c>
      <c t="str" s="4" r="L279">
        <f>VLOOKUP(B279,'Razzball Projections'!$B$2:$W$322,8,FALSE)</f>
        <v>0</v>
      </c>
      <c t="str" s="4" r="M279">
        <f>VLOOKUP(B279,'Razzball Projections'!$B$2:$W$322,9,FALSE)</f>
        <v>0</v>
      </c>
      <c t="str" s="4" r="N279">
        <f>VLOOKUP(B279,'Razzball Projections'!$B$2:$W$322,10,FALSE)</f>
        <v>56</v>
      </c>
      <c t="str" s="4" r="O279">
        <f>VLOOKUP(B279,'Razzball Projections'!$B$2:$W$322,11,FALSE)</f>
        <v>238</v>
      </c>
      <c t="str" s="4" r="P279">
        <f>VLOOKUP(B279,'Razzball Projections'!$B$2:$W$322,12,FALSE)</f>
        <v>1</v>
      </c>
      <c t="str" s="4" r="Q279">
        <f>VLOOKUP(B279,'Razzball Projections'!$B$2:$W$322,13,FALSE)</f>
        <v>1</v>
      </c>
      <c t="str" s="4" r="R279">
        <f>VLOOKUP(B279,'Razzball Projections'!$B$2:$W$322,14,FALSE)</f>
        <v>15</v>
      </c>
      <c t="str" s="4" r="S279">
        <f>VLOOKUP(B279,'Razzball Projections'!$B$2:$W$322,15,FALSE)</f>
        <v>100</v>
      </c>
      <c t="str" s="4" r="T279">
        <f>VLOOKUP(B279,'Razzball Projections'!$B$2:$W$322,16,FALSE)</f>
        <v>1</v>
      </c>
      <c t="str" s="33" r="U279">
        <f>VLOOKUP(B279,'Razzball Projections'!$B$2:$W$322,17,FALSE)</f>
        <v>40.8</v>
      </c>
      <c t="str" s="33" r="V279">
        <f>VLOOKUP(B279,'Razzball Projections'!$B$2:$W$322,18,FALSE)</f>
        <v>48.3</v>
      </c>
      <c t="str" s="33" r="W279">
        <f>VLOOKUP(B279,'Razzball Projections'!$B$2:$W$322,19,FALSE)</f>
        <v>55.8</v>
      </c>
      <c t="str" s="45" r="X279">
        <f>VLOOKUP(B279,'Razzball Projections'!$B$2:$W$322,20,FALSE)</f>
        <v>$0</v>
      </c>
      <c t="str" s="45" r="Y279">
        <f>VLOOKUP(B279,'Razzball Projections'!$B$2:$W$322,21,FALSE)</f>
        <v>$0</v>
      </c>
      <c t="str" s="45" r="Z279">
        <f>VLOOKUP(B279,'Razzball Projections'!$B$2:$W$322,22,FALSE)</f>
        <v>$0</v>
      </c>
      <c s="2" r="AB279"/>
    </row>
    <row customHeight="1" r="280" ht="15.0">
      <c t="str" s="44" r="A280">
        <f>VLOOKUP(B280&amp;"*",'Razzball Rankings'!$B$5:$H$204,7,FALSE)</f>
        <v>#N/A</v>
      </c>
      <c t="str" s="29" r="B280">
        <f>'Razzball Projections'!B279</f>
        <v>Robert Herron</v>
      </c>
      <c t="str" s="4" r="C280">
        <f>VLOOKUP(B280,'Razzball Projections'!$B$2:$W$322,2,FALSE)</f>
        <v>WR</v>
      </c>
      <c t="str" s="4" r="D280">
        <f>VLOOKUP(B280,'Razzball Projections'!$B$2:$W$322,3,FALSE)</f>
        <v>TB</v>
      </c>
      <c s="4" r="E280"/>
      <c t="str" s="33" r="F280">
        <f>VLOOKUP(B280,'Fantasy Pros ECR'!$B$6:$H$312,7,FALSE)</f>
        <v>#N/A</v>
      </c>
      <c t="str" s="33" r="G280">
        <f>VLOOKUP(B280,'Fantasy Pros ADP'!$B$6:$M$253,12,FALSE)</f>
        <v>#N/A</v>
      </c>
      <c t="str" s="4" r="H280">
        <f>VLOOKUP(B280,'Razzball Projections'!$B$2:$W$322,4,FALSE)</f>
        <v>0</v>
      </c>
      <c t="str" s="4" r="I280">
        <f>VLOOKUP(B280,'Razzball Projections'!$B$2:$W$322,5,FALSE)</f>
        <v>0</v>
      </c>
      <c t="str" s="4" r="J280">
        <f>VLOOKUP(B280,'Razzball Projections'!$B$2:$W$322,6,FALSE)</f>
        <v>0</v>
      </c>
      <c t="str" s="4" r="K280">
        <f>VLOOKUP(B280,'Razzball Projections'!$B$2:$W$322,7,FALSE)</f>
        <v>0</v>
      </c>
      <c t="str" s="4" r="L280">
        <f>VLOOKUP(B280,'Razzball Projections'!$B$2:$W$322,8,FALSE)</f>
        <v>0</v>
      </c>
      <c t="str" s="4" r="M280">
        <f>VLOOKUP(B280,'Razzball Projections'!$B$2:$W$322,9,FALSE)</f>
        <v>0</v>
      </c>
      <c t="str" s="4" r="N280">
        <f>VLOOKUP(B280,'Razzball Projections'!$B$2:$W$322,10,FALSE)</f>
        <v>0</v>
      </c>
      <c t="str" s="4" r="O280">
        <f>VLOOKUP(B280,'Razzball Projections'!$B$2:$W$322,11,FALSE)</f>
        <v>0</v>
      </c>
      <c t="str" s="4" r="P280">
        <f>VLOOKUP(B280,'Razzball Projections'!$B$2:$W$322,12,FALSE)</f>
        <v>0</v>
      </c>
      <c t="str" s="4" r="Q280">
        <f>VLOOKUP(B280,'Razzball Projections'!$B$2:$W$322,13,FALSE)</f>
        <v>0</v>
      </c>
      <c t="str" s="4" r="R280">
        <f>VLOOKUP(B280,'Razzball Projections'!$B$2:$W$322,14,FALSE)</f>
        <v>19</v>
      </c>
      <c t="str" s="4" r="S280">
        <f>VLOOKUP(B280,'Razzball Projections'!$B$2:$W$322,15,FALSE)</f>
        <v>287</v>
      </c>
      <c t="str" s="4" r="T280">
        <f>VLOOKUP(B280,'Razzball Projections'!$B$2:$W$322,16,FALSE)</f>
        <v>1</v>
      </c>
      <c t="str" s="33" r="U280">
        <f>VLOOKUP(B280,'Razzball Projections'!$B$2:$W$322,17,FALSE)</f>
        <v>34.7</v>
      </c>
      <c t="str" s="33" r="V280">
        <f>VLOOKUP(B280,'Razzball Projections'!$B$2:$W$322,18,FALSE)</f>
        <v>44.2</v>
      </c>
      <c t="str" s="33" r="W280">
        <f>VLOOKUP(B280,'Razzball Projections'!$B$2:$W$322,19,FALSE)</f>
        <v>53.7</v>
      </c>
      <c t="str" s="45" r="X280">
        <f>VLOOKUP(B280,'Razzball Projections'!$B$2:$W$322,20,FALSE)</f>
        <v>$0</v>
      </c>
      <c t="str" s="45" r="Y280">
        <f>VLOOKUP(B280,'Razzball Projections'!$B$2:$W$322,21,FALSE)</f>
        <v>$0</v>
      </c>
      <c t="str" s="45" r="Z280">
        <f>VLOOKUP(B280,'Razzball Projections'!$B$2:$W$322,22,FALSE)</f>
        <v>$0</v>
      </c>
      <c s="2" r="AB280"/>
    </row>
    <row customHeight="1" r="281" ht="15.0">
      <c t="str" s="44" r="A281">
        <f>VLOOKUP(B281&amp;"*",'Razzball Rankings'!$B$5:$H$204,7,FALSE)</f>
        <v>#N/A</v>
      </c>
      <c t="str" s="29" r="B281">
        <f>'Razzball Projections'!B280</f>
        <v>Ryan Griffin</v>
      </c>
      <c t="str" s="4" r="C281">
        <f>VLOOKUP(B281,'Razzball Projections'!$B$2:$W$322,2,FALSE)</f>
        <v>TE</v>
      </c>
      <c t="str" s="4" r="D281">
        <f>VLOOKUP(B281,'Razzball Projections'!$B$2:$W$322,3,FALSE)</f>
        <v>HOU</v>
      </c>
      <c s="4" r="E281"/>
      <c t="str" s="33" r="F281">
        <f>VLOOKUP(B281,'Fantasy Pros ECR'!$B$6:$H$312,7,FALSE)</f>
        <v>#N/A</v>
      </c>
      <c t="str" s="33" r="G281">
        <f>VLOOKUP(B281,'Fantasy Pros ADP'!$B$6:$M$253,12,FALSE)</f>
        <v>#N/A</v>
      </c>
      <c t="str" s="4" r="H281">
        <f>VLOOKUP(B281,'Razzball Projections'!$B$2:$W$322,4,FALSE)</f>
        <v>0</v>
      </c>
      <c t="str" s="4" r="I281">
        <f>VLOOKUP(B281,'Razzball Projections'!$B$2:$W$322,5,FALSE)</f>
        <v>0</v>
      </c>
      <c t="str" s="4" r="J281">
        <f>VLOOKUP(B281,'Razzball Projections'!$B$2:$W$322,6,FALSE)</f>
        <v>0</v>
      </c>
      <c t="str" s="4" r="K281">
        <f>VLOOKUP(B281,'Razzball Projections'!$B$2:$W$322,7,FALSE)</f>
        <v>0</v>
      </c>
      <c t="str" s="4" r="L281">
        <f>VLOOKUP(B281,'Razzball Projections'!$B$2:$W$322,8,FALSE)</f>
        <v>0</v>
      </c>
      <c t="str" s="4" r="M281">
        <f>VLOOKUP(B281,'Razzball Projections'!$B$2:$W$322,9,FALSE)</f>
        <v>0</v>
      </c>
      <c t="str" s="4" r="N281">
        <f>VLOOKUP(B281,'Razzball Projections'!$B$2:$W$322,10,FALSE)</f>
        <v>0</v>
      </c>
      <c t="str" s="4" r="O281">
        <f>VLOOKUP(B281,'Razzball Projections'!$B$2:$W$322,11,FALSE)</f>
        <v>0</v>
      </c>
      <c t="str" s="4" r="P281">
        <f>VLOOKUP(B281,'Razzball Projections'!$B$2:$W$322,12,FALSE)</f>
        <v>0</v>
      </c>
      <c t="str" s="4" r="Q281">
        <f>VLOOKUP(B281,'Razzball Projections'!$B$2:$W$322,13,FALSE)</f>
        <v>0</v>
      </c>
      <c t="str" s="4" r="R281">
        <f>VLOOKUP(B281,'Razzball Projections'!$B$2:$W$322,14,FALSE)</f>
        <v>22</v>
      </c>
      <c t="str" s="4" r="S281">
        <f>VLOOKUP(B281,'Razzball Projections'!$B$2:$W$322,15,FALSE)</f>
        <v>254</v>
      </c>
      <c t="str" s="4" r="T281">
        <f>VLOOKUP(B281,'Razzball Projections'!$B$2:$W$322,16,FALSE)</f>
        <v>1</v>
      </c>
      <c t="str" s="33" r="U281">
        <f>VLOOKUP(B281,'Razzball Projections'!$B$2:$W$322,17,FALSE)</f>
        <v>31.4</v>
      </c>
      <c t="str" s="33" r="V281">
        <f>VLOOKUP(B281,'Razzball Projections'!$B$2:$W$322,18,FALSE)</f>
        <v>42.4</v>
      </c>
      <c t="str" s="33" r="W281">
        <f>VLOOKUP(B281,'Razzball Projections'!$B$2:$W$322,19,FALSE)</f>
        <v>53.4</v>
      </c>
      <c t="str" s="45" r="X281">
        <f>VLOOKUP(B281,'Razzball Projections'!$B$2:$W$322,20,FALSE)</f>
        <v>$0</v>
      </c>
      <c t="str" s="45" r="Y281">
        <f>VLOOKUP(B281,'Razzball Projections'!$B$2:$W$322,21,FALSE)</f>
        <v>$0</v>
      </c>
      <c t="str" s="45" r="Z281">
        <f>VLOOKUP(B281,'Razzball Projections'!$B$2:$W$322,22,FALSE)</f>
        <v>$0</v>
      </c>
      <c s="2" r="AB281"/>
    </row>
    <row customHeight="1" r="282" ht="15.0">
      <c t="str" s="44" r="A282">
        <f>VLOOKUP(B282&amp;"*",'Razzball Rankings'!$B$5:$H$204,7,FALSE)</f>
        <v>#N/A</v>
      </c>
      <c t="str" s="29" r="B282">
        <f>'Razzball Projections'!B281</f>
        <v>Kris Durham</v>
      </c>
      <c t="str" s="4" r="C282">
        <f>VLOOKUP(B282,'Razzball Projections'!$B$2:$W$322,2,FALSE)</f>
        <v>WR</v>
      </c>
      <c t="str" s="4" r="D282">
        <f>VLOOKUP(B282,'Razzball Projections'!$B$2:$W$322,3,FALSE)</f>
        <v>DET</v>
      </c>
      <c s="4" r="E282"/>
      <c t="str" s="33" r="F282">
        <f>VLOOKUP(B282,'Fantasy Pros ECR'!$B$6:$H$312,7,FALSE)</f>
        <v>#N/A</v>
      </c>
      <c t="str" s="33" r="G282">
        <f>VLOOKUP(B282,'Fantasy Pros ADP'!$B$6:$M$253,12,FALSE)</f>
        <v>#N/A</v>
      </c>
      <c t="str" s="4" r="H282">
        <f>VLOOKUP(B282,'Razzball Projections'!$B$2:$W$322,4,FALSE)</f>
        <v>0</v>
      </c>
      <c t="str" s="4" r="I282">
        <f>VLOOKUP(B282,'Razzball Projections'!$B$2:$W$322,5,FALSE)</f>
        <v>0</v>
      </c>
      <c t="str" s="4" r="J282">
        <f>VLOOKUP(B282,'Razzball Projections'!$B$2:$W$322,6,FALSE)</f>
        <v>0</v>
      </c>
      <c t="str" s="4" r="K282">
        <f>VLOOKUP(B282,'Razzball Projections'!$B$2:$W$322,7,FALSE)</f>
        <v>0</v>
      </c>
      <c t="str" s="4" r="L282">
        <f>VLOOKUP(B282,'Razzball Projections'!$B$2:$W$322,8,FALSE)</f>
        <v>0</v>
      </c>
      <c t="str" s="4" r="M282">
        <f>VLOOKUP(B282,'Razzball Projections'!$B$2:$W$322,9,FALSE)</f>
        <v>0</v>
      </c>
      <c t="str" s="4" r="N282">
        <f>VLOOKUP(B282,'Razzball Projections'!$B$2:$W$322,10,FALSE)</f>
        <v>0</v>
      </c>
      <c t="str" s="4" r="O282">
        <f>VLOOKUP(B282,'Razzball Projections'!$B$2:$W$322,11,FALSE)</f>
        <v>0</v>
      </c>
      <c t="str" s="4" r="P282">
        <f>VLOOKUP(B282,'Razzball Projections'!$B$2:$W$322,12,FALSE)</f>
        <v>0</v>
      </c>
      <c t="str" s="4" r="Q282">
        <f>VLOOKUP(B282,'Razzball Projections'!$B$2:$W$322,13,FALSE)</f>
        <v>0</v>
      </c>
      <c t="str" s="4" r="R282">
        <f>VLOOKUP(B282,'Razzball Projections'!$B$2:$W$322,14,FALSE)</f>
        <v>20</v>
      </c>
      <c t="str" s="4" r="S282">
        <f>VLOOKUP(B282,'Razzball Projections'!$B$2:$W$322,15,FALSE)</f>
        <v>258</v>
      </c>
      <c t="str" s="4" r="T282">
        <f>VLOOKUP(B282,'Razzball Projections'!$B$2:$W$322,16,FALSE)</f>
        <v>1</v>
      </c>
      <c t="str" s="33" r="U282">
        <f>VLOOKUP(B282,'Razzball Projections'!$B$2:$W$322,17,FALSE)</f>
        <v>33.0</v>
      </c>
      <c t="str" s="33" r="V282">
        <f>VLOOKUP(B282,'Razzball Projections'!$B$2:$W$322,18,FALSE)</f>
        <v>43.2</v>
      </c>
      <c t="str" s="33" r="W282">
        <f>VLOOKUP(B282,'Razzball Projections'!$B$2:$W$322,19,FALSE)</f>
        <v>53.3</v>
      </c>
      <c t="str" s="45" r="X282">
        <f>VLOOKUP(B282,'Razzball Projections'!$B$2:$W$322,20,FALSE)</f>
        <v>$0</v>
      </c>
      <c t="str" s="45" r="Y282">
        <f>VLOOKUP(B282,'Razzball Projections'!$B$2:$W$322,21,FALSE)</f>
        <v>$0</v>
      </c>
      <c t="str" s="45" r="Z282">
        <f>VLOOKUP(B282,'Razzball Projections'!$B$2:$W$322,22,FALSE)</f>
        <v>$0</v>
      </c>
      <c s="2" r="AB282"/>
    </row>
    <row customHeight="1" r="283" ht="15.0">
      <c t="str" s="44" r="A283">
        <f>VLOOKUP(B283&amp;"*",'Razzball Rankings'!$B$5:$H$204,7,FALSE)</f>
        <v>#N/A</v>
      </c>
      <c t="str" s="29" r="B283">
        <f>'Razzball Projections'!B282</f>
        <v>Keshawn Martin</v>
      </c>
      <c t="str" s="4" r="C283">
        <f>VLOOKUP(B283,'Razzball Projections'!$B$2:$W$322,2,FALSE)</f>
        <v>WR</v>
      </c>
      <c t="str" s="4" r="D283">
        <f>VLOOKUP(B283,'Razzball Projections'!$B$2:$W$322,3,FALSE)</f>
        <v>HOU</v>
      </c>
      <c s="4" r="E283"/>
      <c t="str" s="33" r="F283">
        <f>VLOOKUP(B283,'Fantasy Pros ECR'!$B$6:$H$312,7,FALSE)</f>
        <v>#N/A</v>
      </c>
      <c t="str" s="33" r="G283">
        <f>VLOOKUP(B283,'Fantasy Pros ADP'!$B$6:$M$253,12,FALSE)</f>
        <v>#N/A</v>
      </c>
      <c t="str" s="4" r="H283">
        <f>VLOOKUP(B283,'Razzball Projections'!$B$2:$W$322,4,FALSE)</f>
        <v>0</v>
      </c>
      <c t="str" s="4" r="I283">
        <f>VLOOKUP(B283,'Razzball Projections'!$B$2:$W$322,5,FALSE)</f>
        <v>0</v>
      </c>
      <c t="str" s="4" r="J283">
        <f>VLOOKUP(B283,'Razzball Projections'!$B$2:$W$322,6,FALSE)</f>
        <v>0</v>
      </c>
      <c t="str" s="4" r="K283">
        <f>VLOOKUP(B283,'Razzball Projections'!$B$2:$W$322,7,FALSE)</f>
        <v>0</v>
      </c>
      <c t="str" s="4" r="L283">
        <f>VLOOKUP(B283,'Razzball Projections'!$B$2:$W$322,8,FALSE)</f>
        <v>0</v>
      </c>
      <c t="str" s="4" r="M283">
        <f>VLOOKUP(B283,'Razzball Projections'!$B$2:$W$322,9,FALSE)</f>
        <v>0</v>
      </c>
      <c t="str" s="4" r="N283">
        <f>VLOOKUP(B283,'Razzball Projections'!$B$2:$W$322,10,FALSE)</f>
        <v>0</v>
      </c>
      <c t="str" s="4" r="O283">
        <f>VLOOKUP(B283,'Razzball Projections'!$B$2:$W$322,11,FALSE)</f>
        <v>0</v>
      </c>
      <c t="str" s="4" r="P283">
        <f>VLOOKUP(B283,'Razzball Projections'!$B$2:$W$322,12,FALSE)</f>
        <v>0</v>
      </c>
      <c t="str" s="4" r="Q283">
        <f>VLOOKUP(B283,'Razzball Projections'!$B$2:$W$322,13,FALSE)</f>
        <v>0</v>
      </c>
      <c t="str" s="4" r="R283">
        <f>VLOOKUP(B283,'Razzball Projections'!$B$2:$W$322,14,FALSE)</f>
        <v>20</v>
      </c>
      <c t="str" s="4" r="S283">
        <f>VLOOKUP(B283,'Razzball Projections'!$B$2:$W$322,15,FALSE)</f>
        <v>270</v>
      </c>
      <c t="str" s="4" r="T283">
        <f>VLOOKUP(B283,'Razzball Projections'!$B$2:$W$322,16,FALSE)</f>
        <v>1</v>
      </c>
      <c t="str" s="33" r="U283">
        <f>VLOOKUP(B283,'Razzball Projections'!$B$2:$W$322,17,FALSE)</f>
        <v>33.0</v>
      </c>
      <c t="str" s="33" r="V283">
        <f>VLOOKUP(B283,'Razzball Projections'!$B$2:$W$322,18,FALSE)</f>
        <v>43.0</v>
      </c>
      <c t="str" s="33" r="W283">
        <f>VLOOKUP(B283,'Razzball Projections'!$B$2:$W$322,19,FALSE)</f>
        <v>52.9</v>
      </c>
      <c t="str" s="45" r="X283">
        <f>VLOOKUP(B283,'Razzball Projections'!$B$2:$W$322,20,FALSE)</f>
        <v>$0</v>
      </c>
      <c t="str" s="45" r="Y283">
        <f>VLOOKUP(B283,'Razzball Projections'!$B$2:$W$322,21,FALSE)</f>
        <v>$0</v>
      </c>
      <c t="str" s="45" r="Z283">
        <f>VLOOKUP(B283,'Razzball Projections'!$B$2:$W$322,22,FALSE)</f>
        <v>$0</v>
      </c>
      <c s="2" r="AB283"/>
    </row>
    <row customHeight="1" r="284" ht="15.0">
      <c t="str" s="44" r="A284">
        <f>VLOOKUP(B284&amp;"*",'Razzball Rankings'!$B$5:$H$204,7,FALSE)</f>
        <v>#N/A</v>
      </c>
      <c t="str" s="29" r="B284">
        <f>'Razzball Projections'!B283</f>
        <v>Brandon Lloyd</v>
      </c>
      <c t="str" s="4" r="C284">
        <f>VLOOKUP(B284,'Razzball Projections'!$B$2:$W$322,2,FALSE)</f>
        <v>WR</v>
      </c>
      <c t="str" s="4" r="D284">
        <f>VLOOKUP(B284,'Razzball Projections'!$B$2:$W$322,3,FALSE)</f>
        <v>SF</v>
      </c>
      <c s="4" r="E284"/>
      <c t="str" s="33" r="F284">
        <f>VLOOKUP(B284,'Fantasy Pros ECR'!$B$6:$H$312,7,FALSE)</f>
        <v>#N/A</v>
      </c>
      <c t="str" s="33" r="G284">
        <f>VLOOKUP(B284,'Fantasy Pros ADP'!$B$6:$M$253,12,FALSE)</f>
        <v>#N/A</v>
      </c>
      <c t="str" s="4" r="H284">
        <f>VLOOKUP(B284,'Razzball Projections'!$B$2:$W$322,4,FALSE)</f>
        <v>0</v>
      </c>
      <c t="str" s="4" r="I284">
        <f>VLOOKUP(B284,'Razzball Projections'!$B$2:$W$322,5,FALSE)</f>
        <v>0</v>
      </c>
      <c t="str" s="4" r="J284">
        <f>VLOOKUP(B284,'Razzball Projections'!$B$2:$W$322,6,FALSE)</f>
        <v>0</v>
      </c>
      <c t="str" s="4" r="K284">
        <f>VLOOKUP(B284,'Razzball Projections'!$B$2:$W$322,7,FALSE)</f>
        <v>0</v>
      </c>
      <c t="str" s="4" r="L284">
        <f>VLOOKUP(B284,'Razzball Projections'!$B$2:$W$322,8,FALSE)</f>
        <v>0</v>
      </c>
      <c t="str" s="4" r="M284">
        <f>VLOOKUP(B284,'Razzball Projections'!$B$2:$W$322,9,FALSE)</f>
        <v>0</v>
      </c>
      <c t="str" s="4" r="N284">
        <f>VLOOKUP(B284,'Razzball Projections'!$B$2:$W$322,10,FALSE)</f>
        <v>0</v>
      </c>
      <c t="str" s="4" r="O284">
        <f>VLOOKUP(B284,'Razzball Projections'!$B$2:$W$322,11,FALSE)</f>
        <v>0</v>
      </c>
      <c t="str" s="4" r="P284">
        <f>VLOOKUP(B284,'Razzball Projections'!$B$2:$W$322,12,FALSE)</f>
        <v>0</v>
      </c>
      <c t="str" s="4" r="Q284">
        <f>VLOOKUP(B284,'Razzball Projections'!$B$2:$W$322,13,FALSE)</f>
        <v>0</v>
      </c>
      <c t="str" s="4" r="R284">
        <f>VLOOKUP(B284,'Razzball Projections'!$B$2:$W$322,14,FALSE)</f>
        <v>19</v>
      </c>
      <c t="str" s="4" r="S284">
        <f>VLOOKUP(B284,'Razzball Projections'!$B$2:$W$322,15,FALSE)</f>
        <v>248</v>
      </c>
      <c t="str" s="4" r="T284">
        <f>VLOOKUP(B284,'Razzball Projections'!$B$2:$W$322,16,FALSE)</f>
        <v>2</v>
      </c>
      <c t="str" s="33" r="U284">
        <f>VLOOKUP(B284,'Razzball Projections'!$B$2:$W$322,17,FALSE)</f>
        <v>33.8</v>
      </c>
      <c t="str" s="33" r="V284">
        <f>VLOOKUP(B284,'Razzball Projections'!$B$2:$W$322,18,FALSE)</f>
        <v>43.3</v>
      </c>
      <c t="str" s="33" r="W284">
        <f>VLOOKUP(B284,'Razzball Projections'!$B$2:$W$322,19,FALSE)</f>
        <v>52.7</v>
      </c>
      <c t="str" s="45" r="X284">
        <f>VLOOKUP(B284,'Razzball Projections'!$B$2:$W$322,20,FALSE)</f>
        <v>$0</v>
      </c>
      <c t="str" s="45" r="Y284">
        <f>VLOOKUP(B284,'Razzball Projections'!$B$2:$W$322,21,FALSE)</f>
        <v>$0</v>
      </c>
      <c t="str" s="45" r="Z284">
        <f>VLOOKUP(B284,'Razzball Projections'!$B$2:$W$322,22,FALSE)</f>
        <v>$0</v>
      </c>
      <c s="2" r="AB284"/>
    </row>
    <row customHeight="1" r="285" ht="15.0">
      <c t="str" s="44" r="A285">
        <f>VLOOKUP(B285&amp;"*",'Razzball Rankings'!$B$5:$H$204,7,FALSE)</f>
        <v>#N/A</v>
      </c>
      <c t="str" s="29" r="B285">
        <f>'Razzball Projections'!B284</f>
        <v>Chris Owusu</v>
      </c>
      <c t="str" s="4" r="C285">
        <f>VLOOKUP(B285,'Razzball Projections'!$B$2:$W$322,2,FALSE)</f>
        <v>WR</v>
      </c>
      <c t="str" s="4" r="D285">
        <f>VLOOKUP(B285,'Razzball Projections'!$B$2:$W$322,3,FALSE)</f>
        <v>TB</v>
      </c>
      <c s="4" r="E285"/>
      <c t="str" s="33" r="F285">
        <f>VLOOKUP(B285,'Fantasy Pros ECR'!$B$6:$H$312,7,FALSE)</f>
        <v>#N/A</v>
      </c>
      <c t="str" s="33" r="G285">
        <f>VLOOKUP(B285,'Fantasy Pros ADP'!$B$6:$M$253,12,FALSE)</f>
        <v>#N/A</v>
      </c>
      <c t="str" s="4" r="H285">
        <f>VLOOKUP(B285,'Razzball Projections'!$B$2:$W$322,4,FALSE)</f>
        <v>0</v>
      </c>
      <c t="str" s="4" r="I285">
        <f>VLOOKUP(B285,'Razzball Projections'!$B$2:$W$322,5,FALSE)</f>
        <v>0</v>
      </c>
      <c t="str" s="4" r="J285">
        <f>VLOOKUP(B285,'Razzball Projections'!$B$2:$W$322,6,FALSE)</f>
        <v>0</v>
      </c>
      <c t="str" s="4" r="K285">
        <f>VLOOKUP(B285,'Razzball Projections'!$B$2:$W$322,7,FALSE)</f>
        <v>0</v>
      </c>
      <c t="str" s="4" r="L285">
        <f>VLOOKUP(B285,'Razzball Projections'!$B$2:$W$322,8,FALSE)</f>
        <v>0</v>
      </c>
      <c t="str" s="4" r="M285">
        <f>VLOOKUP(B285,'Razzball Projections'!$B$2:$W$322,9,FALSE)</f>
        <v>0</v>
      </c>
      <c t="str" s="4" r="N285">
        <f>VLOOKUP(B285,'Razzball Projections'!$B$2:$W$322,10,FALSE)</f>
        <v>0</v>
      </c>
      <c t="str" s="4" r="O285">
        <f>VLOOKUP(B285,'Razzball Projections'!$B$2:$W$322,11,FALSE)</f>
        <v>0</v>
      </c>
      <c t="str" s="4" r="P285">
        <f>VLOOKUP(B285,'Razzball Projections'!$B$2:$W$322,12,FALSE)</f>
        <v>0</v>
      </c>
      <c t="str" s="4" r="Q285">
        <f>VLOOKUP(B285,'Razzball Projections'!$B$2:$W$322,13,FALSE)</f>
        <v>0</v>
      </c>
      <c t="str" s="4" r="R285">
        <f>VLOOKUP(B285,'Razzball Projections'!$B$2:$W$322,14,FALSE)</f>
        <v>23</v>
      </c>
      <c t="str" s="4" r="S285">
        <f>VLOOKUP(B285,'Razzball Projections'!$B$2:$W$322,15,FALSE)</f>
        <v>247</v>
      </c>
      <c t="str" s="4" r="T285">
        <f>VLOOKUP(B285,'Razzball Projections'!$B$2:$W$322,16,FALSE)</f>
        <v>1</v>
      </c>
      <c t="str" s="33" r="U285">
        <f>VLOOKUP(B285,'Razzball Projections'!$B$2:$W$322,17,FALSE)</f>
        <v>30.1</v>
      </c>
      <c t="str" s="33" r="V285">
        <f>VLOOKUP(B285,'Razzball Projections'!$B$2:$W$322,18,FALSE)</f>
        <v>41.4</v>
      </c>
      <c t="str" s="33" r="W285">
        <f>VLOOKUP(B285,'Razzball Projections'!$B$2:$W$322,19,FALSE)</f>
        <v>52.7</v>
      </c>
      <c t="str" s="45" r="X285">
        <f>VLOOKUP(B285,'Razzball Projections'!$B$2:$W$322,20,FALSE)</f>
        <v>$0</v>
      </c>
      <c t="str" s="45" r="Y285">
        <f>VLOOKUP(B285,'Razzball Projections'!$B$2:$W$322,21,FALSE)</f>
        <v>$0</v>
      </c>
      <c t="str" s="45" r="Z285">
        <f>VLOOKUP(B285,'Razzball Projections'!$B$2:$W$322,22,FALSE)</f>
        <v>$0</v>
      </c>
      <c s="2" r="AB285"/>
    </row>
    <row customHeight="1" r="286" ht="15.0">
      <c t="str" s="44" r="A286">
        <f>VLOOKUP(B286&amp;"*",'Razzball Rankings'!$B$5:$H$204,7,FALSE)</f>
        <v>#N/A</v>
      </c>
      <c t="str" s="29" r="B286">
        <f>'Razzball Projections'!B285</f>
        <v>Chris Polk</v>
      </c>
      <c t="str" s="4" r="C286">
        <f>VLOOKUP(B286,'Razzball Projections'!$B$2:$W$322,2,FALSE)</f>
        <v>RB</v>
      </c>
      <c t="str" s="4" r="D286">
        <f>VLOOKUP(B286,'Razzball Projections'!$B$2:$W$322,3,FALSE)</f>
        <v>PHI</v>
      </c>
      <c s="4" r="E286"/>
      <c t="str" s="33" r="F286">
        <f>VLOOKUP(B286,'Fantasy Pros ECR'!$B$6:$H$312,7,FALSE)</f>
        <v>171.1</v>
      </c>
      <c t="str" s="33" r="G286">
        <f>VLOOKUP(B286,'Fantasy Pros ADP'!$B$6:$M$253,12,FALSE)</f>
        <v>#N/A</v>
      </c>
      <c t="str" s="4" r="H286">
        <f>VLOOKUP(B286,'Razzball Projections'!$B$2:$W$322,4,FALSE)</f>
        <v>0</v>
      </c>
      <c t="str" s="4" r="I286">
        <f>VLOOKUP(B286,'Razzball Projections'!$B$2:$W$322,5,FALSE)</f>
        <v>0</v>
      </c>
      <c t="str" s="4" r="J286">
        <f>VLOOKUP(B286,'Razzball Projections'!$B$2:$W$322,6,FALSE)</f>
        <v>0</v>
      </c>
      <c t="str" s="4" r="K286">
        <f>VLOOKUP(B286,'Razzball Projections'!$B$2:$W$322,7,FALSE)</f>
        <v>0</v>
      </c>
      <c t="str" s="4" r="L286">
        <f>VLOOKUP(B286,'Razzball Projections'!$B$2:$W$322,8,FALSE)</f>
        <v>0</v>
      </c>
      <c t="str" s="4" r="M286">
        <f>VLOOKUP(B286,'Razzball Projections'!$B$2:$W$322,9,FALSE)</f>
        <v>0</v>
      </c>
      <c t="str" s="4" r="N286">
        <f>VLOOKUP(B286,'Razzball Projections'!$B$2:$W$322,10,FALSE)</f>
        <v>61</v>
      </c>
      <c t="str" s="4" r="O286">
        <f>VLOOKUP(B286,'Razzball Projections'!$B$2:$W$322,11,FALSE)</f>
        <v>272</v>
      </c>
      <c t="str" s="4" r="P286">
        <f>VLOOKUP(B286,'Razzball Projections'!$B$2:$W$322,12,FALSE)</f>
        <v>2</v>
      </c>
      <c t="str" s="4" r="Q286">
        <f>VLOOKUP(B286,'Razzball Projections'!$B$2:$W$322,13,FALSE)</f>
        <v>1</v>
      </c>
      <c t="str" s="4" r="R286">
        <f>VLOOKUP(B286,'Razzball Projections'!$B$2:$W$322,14,FALSE)</f>
        <v>8</v>
      </c>
      <c t="str" s="4" r="S286">
        <f>VLOOKUP(B286,'Razzball Projections'!$B$2:$W$322,15,FALSE)</f>
        <v>55</v>
      </c>
      <c t="str" s="4" r="T286">
        <f>VLOOKUP(B286,'Razzball Projections'!$B$2:$W$322,16,FALSE)</f>
        <v>0</v>
      </c>
      <c t="str" s="33" r="U286">
        <f>VLOOKUP(B286,'Razzball Projections'!$B$2:$W$322,17,FALSE)</f>
        <v>44.3</v>
      </c>
      <c t="str" s="33" r="V286">
        <f>VLOOKUP(B286,'Razzball Projections'!$B$2:$W$322,18,FALSE)</f>
        <v>48.3</v>
      </c>
      <c t="str" s="33" r="W286">
        <f>VLOOKUP(B286,'Razzball Projections'!$B$2:$W$322,19,FALSE)</f>
        <v>52.3</v>
      </c>
      <c t="str" s="45" r="X286">
        <f>VLOOKUP(B286,'Razzball Projections'!$B$2:$W$322,20,FALSE)</f>
        <v>$0</v>
      </c>
      <c t="str" s="45" r="Y286">
        <f>VLOOKUP(B286,'Razzball Projections'!$B$2:$W$322,21,FALSE)</f>
        <v>$0</v>
      </c>
      <c t="str" s="45" r="Z286">
        <f>VLOOKUP(B286,'Razzball Projections'!$B$2:$W$322,22,FALSE)</f>
        <v>$0</v>
      </c>
      <c s="2" r="AB286"/>
    </row>
    <row customHeight="1" r="287" ht="15.0">
      <c t="str" s="44" r="A287">
        <f>VLOOKUP(B287&amp;"*",'Razzball Rankings'!$B$5:$H$204,7,FALSE)</f>
        <v>#N/A</v>
      </c>
      <c t="str" s="29" r="B287">
        <f>'Razzball Projections'!B286</f>
        <v>Tiquan Underwood</v>
      </c>
      <c t="str" s="4" r="C287">
        <f>VLOOKUP(B287,'Razzball Projections'!$B$2:$W$322,2,FALSE)</f>
        <v>WR</v>
      </c>
      <c t="str" s="4" r="D287">
        <f>VLOOKUP(B287,'Razzball Projections'!$B$2:$W$322,3,FALSE)</f>
        <v>CAR</v>
      </c>
      <c s="4" r="E287"/>
      <c t="str" s="33" r="F287">
        <f>VLOOKUP(B287,'Fantasy Pros ECR'!$B$6:$H$312,7,FALSE)</f>
        <v>#N/A</v>
      </c>
      <c t="str" s="33" r="G287">
        <f>VLOOKUP(B287,'Fantasy Pros ADP'!$B$6:$M$253,12,FALSE)</f>
        <v>#N/A</v>
      </c>
      <c t="str" s="4" r="H287">
        <f>VLOOKUP(B287,'Razzball Projections'!$B$2:$W$322,4,FALSE)</f>
        <v>0</v>
      </c>
      <c t="str" s="4" r="I287">
        <f>VLOOKUP(B287,'Razzball Projections'!$B$2:$W$322,5,FALSE)</f>
        <v>0</v>
      </c>
      <c t="str" s="4" r="J287">
        <f>VLOOKUP(B287,'Razzball Projections'!$B$2:$W$322,6,FALSE)</f>
        <v>0</v>
      </c>
      <c t="str" s="4" r="K287">
        <f>VLOOKUP(B287,'Razzball Projections'!$B$2:$W$322,7,FALSE)</f>
        <v>0</v>
      </c>
      <c t="str" s="4" r="L287">
        <f>VLOOKUP(B287,'Razzball Projections'!$B$2:$W$322,8,FALSE)</f>
        <v>0</v>
      </c>
      <c t="str" s="4" r="M287">
        <f>VLOOKUP(B287,'Razzball Projections'!$B$2:$W$322,9,FALSE)</f>
        <v>0</v>
      </c>
      <c t="str" s="4" r="N287">
        <f>VLOOKUP(B287,'Razzball Projections'!$B$2:$W$322,10,FALSE)</f>
        <v>0</v>
      </c>
      <c t="str" s="4" r="O287">
        <f>VLOOKUP(B287,'Razzball Projections'!$B$2:$W$322,11,FALSE)</f>
        <v>0</v>
      </c>
      <c t="str" s="4" r="P287">
        <f>VLOOKUP(B287,'Razzball Projections'!$B$2:$W$322,12,FALSE)</f>
        <v>0</v>
      </c>
      <c t="str" s="4" r="Q287">
        <f>VLOOKUP(B287,'Razzball Projections'!$B$2:$W$322,13,FALSE)</f>
        <v>0</v>
      </c>
      <c t="str" s="4" r="R287">
        <f>VLOOKUP(B287,'Razzball Projections'!$B$2:$W$322,14,FALSE)</f>
        <v>17</v>
      </c>
      <c t="str" s="4" r="S287">
        <f>VLOOKUP(B287,'Razzball Projections'!$B$2:$W$322,15,FALSE)</f>
        <v>266</v>
      </c>
      <c t="str" s="4" r="T287">
        <f>VLOOKUP(B287,'Razzball Projections'!$B$2:$W$322,16,FALSE)</f>
        <v>1</v>
      </c>
      <c t="str" s="33" r="U287">
        <f>VLOOKUP(B287,'Razzball Projections'!$B$2:$W$322,17,FALSE)</f>
        <v>35.0</v>
      </c>
      <c t="str" s="33" r="V287">
        <f>VLOOKUP(B287,'Razzball Projections'!$B$2:$W$322,18,FALSE)</f>
        <v>43.6</v>
      </c>
      <c t="str" s="33" r="W287">
        <f>VLOOKUP(B287,'Razzball Projections'!$B$2:$W$322,19,FALSE)</f>
        <v>52.3</v>
      </c>
      <c t="str" s="45" r="X287">
        <f>VLOOKUP(B287,'Razzball Projections'!$B$2:$W$322,20,FALSE)</f>
        <v>$0</v>
      </c>
      <c t="str" s="45" r="Y287">
        <f>VLOOKUP(B287,'Razzball Projections'!$B$2:$W$322,21,FALSE)</f>
        <v>$0</v>
      </c>
      <c t="str" s="45" r="Z287">
        <f>VLOOKUP(B287,'Razzball Projections'!$B$2:$W$322,22,FALSE)</f>
        <v>$0</v>
      </c>
      <c s="2" r="AB287"/>
    </row>
    <row customHeight="1" r="288" ht="15.0">
      <c t="str" s="44" r="A288">
        <f>VLOOKUP(B288&amp;"*",'Razzball Rankings'!$B$5:$H$204,7,FALSE)</f>
        <v>#N/A</v>
      </c>
      <c t="str" s="29" r="B288">
        <f>'Razzball Projections'!B287</f>
        <v>Daniel Thomas</v>
      </c>
      <c t="str" s="4" r="C288">
        <f>VLOOKUP(B288,'Razzball Projections'!$B$2:$W$322,2,FALSE)</f>
        <v>RB</v>
      </c>
      <c t="str" s="4" r="D288">
        <f>VLOOKUP(B288,'Razzball Projections'!$B$2:$W$322,3,FALSE)</f>
        <v>MIA</v>
      </c>
      <c s="4" r="E288"/>
      <c t="str" s="33" r="F288">
        <f>VLOOKUP(B288,'Fantasy Pros ECR'!$B$6:$H$312,7,FALSE)</f>
        <v>#N/A</v>
      </c>
      <c t="str" s="33" r="G288">
        <f>VLOOKUP(B288,'Fantasy Pros ADP'!$B$6:$M$253,12,FALSE)</f>
        <v>#N/A</v>
      </c>
      <c t="str" s="4" r="H288">
        <f>VLOOKUP(B288,'Razzball Projections'!$B$2:$W$322,4,FALSE)</f>
        <v>0</v>
      </c>
      <c t="str" s="4" r="I288">
        <f>VLOOKUP(B288,'Razzball Projections'!$B$2:$W$322,5,FALSE)</f>
        <v>0</v>
      </c>
      <c t="str" s="4" r="J288">
        <f>VLOOKUP(B288,'Razzball Projections'!$B$2:$W$322,6,FALSE)</f>
        <v>0</v>
      </c>
      <c t="str" s="4" r="K288">
        <f>VLOOKUP(B288,'Razzball Projections'!$B$2:$W$322,7,FALSE)</f>
        <v>0</v>
      </c>
      <c t="str" s="4" r="L288">
        <f>VLOOKUP(B288,'Razzball Projections'!$B$2:$W$322,8,FALSE)</f>
        <v>0</v>
      </c>
      <c t="str" s="4" r="M288">
        <f>VLOOKUP(B288,'Razzball Projections'!$B$2:$W$322,9,FALSE)</f>
        <v>0</v>
      </c>
      <c t="str" s="4" r="N288">
        <f>VLOOKUP(B288,'Razzball Projections'!$B$2:$W$322,10,FALSE)</f>
        <v>64</v>
      </c>
      <c t="str" s="4" r="O288">
        <f>VLOOKUP(B288,'Razzball Projections'!$B$2:$W$322,11,FALSE)</f>
        <v>247</v>
      </c>
      <c t="str" s="4" r="P288">
        <f>VLOOKUP(B288,'Razzball Projections'!$B$2:$W$322,12,FALSE)</f>
        <v>2</v>
      </c>
      <c t="str" s="4" r="Q288">
        <f>VLOOKUP(B288,'Razzball Projections'!$B$2:$W$322,13,FALSE)</f>
        <v>1</v>
      </c>
      <c t="str" s="4" r="R288">
        <f>VLOOKUP(B288,'Razzball Projections'!$B$2:$W$322,14,FALSE)</f>
        <v>11</v>
      </c>
      <c t="str" s="4" r="S288">
        <f>VLOOKUP(B288,'Razzball Projections'!$B$2:$W$322,15,FALSE)</f>
        <v>73</v>
      </c>
      <c t="str" s="4" r="T288">
        <f>VLOOKUP(B288,'Razzball Projections'!$B$2:$W$322,16,FALSE)</f>
        <v>0</v>
      </c>
      <c t="str" s="33" r="U288">
        <f>VLOOKUP(B288,'Razzball Projections'!$B$2:$W$322,17,FALSE)</f>
        <v>41.8</v>
      </c>
      <c t="str" s="33" r="V288">
        <f>VLOOKUP(B288,'Razzball Projections'!$B$2:$W$322,18,FALSE)</f>
        <v>47.0</v>
      </c>
      <c t="str" s="33" r="W288">
        <f>VLOOKUP(B288,'Razzball Projections'!$B$2:$W$322,19,FALSE)</f>
        <v>52.3</v>
      </c>
      <c t="str" s="45" r="X288">
        <f>VLOOKUP(B288,'Razzball Projections'!$B$2:$W$322,20,FALSE)</f>
        <v>$0</v>
      </c>
      <c t="str" s="45" r="Y288">
        <f>VLOOKUP(B288,'Razzball Projections'!$B$2:$W$322,21,FALSE)</f>
        <v>$0</v>
      </c>
      <c t="str" s="45" r="Z288">
        <f>VLOOKUP(B288,'Razzball Projections'!$B$2:$W$322,22,FALSE)</f>
        <v>$0</v>
      </c>
      <c s="2" r="AB288"/>
    </row>
    <row customHeight="1" r="289" ht="15.0">
      <c t="str" s="44" r="A289">
        <f>VLOOKUP(B289&amp;"*",'Razzball Rankings'!$B$5:$H$204,7,FALSE)</f>
        <v>#N/A</v>
      </c>
      <c t="str" s="29" r="B289">
        <f>'Razzball Projections'!B288</f>
        <v>Kevin Ogletree</v>
      </c>
      <c t="str" s="4" r="C289">
        <f>VLOOKUP(B289,'Razzball Projections'!$B$2:$W$322,2,FALSE)</f>
        <v>WR</v>
      </c>
      <c t="str" s="4" r="D289">
        <f>VLOOKUP(B289,'Razzball Projections'!$B$2:$W$322,3,FALSE)</f>
        <v>DET</v>
      </c>
      <c s="4" r="E289"/>
      <c t="str" s="33" r="F289">
        <f>VLOOKUP(B289,'Fantasy Pros ECR'!$B$6:$H$312,7,FALSE)</f>
        <v>#N/A</v>
      </c>
      <c t="str" s="33" r="G289">
        <f>VLOOKUP(B289,'Fantasy Pros ADP'!$B$6:$M$253,12,FALSE)</f>
        <v>#N/A</v>
      </c>
      <c t="str" s="4" r="H289">
        <f>VLOOKUP(B289,'Razzball Projections'!$B$2:$W$322,4,FALSE)</f>
        <v>0</v>
      </c>
      <c t="str" s="4" r="I289">
        <f>VLOOKUP(B289,'Razzball Projections'!$B$2:$W$322,5,FALSE)</f>
        <v>0</v>
      </c>
      <c t="str" s="4" r="J289">
        <f>VLOOKUP(B289,'Razzball Projections'!$B$2:$W$322,6,FALSE)</f>
        <v>0</v>
      </c>
      <c t="str" s="4" r="K289">
        <f>VLOOKUP(B289,'Razzball Projections'!$B$2:$W$322,7,FALSE)</f>
        <v>0</v>
      </c>
      <c t="str" s="4" r="L289">
        <f>VLOOKUP(B289,'Razzball Projections'!$B$2:$W$322,8,FALSE)</f>
        <v>0</v>
      </c>
      <c t="str" s="4" r="M289">
        <f>VLOOKUP(B289,'Razzball Projections'!$B$2:$W$322,9,FALSE)</f>
        <v>0</v>
      </c>
      <c t="str" s="4" r="N289">
        <f>VLOOKUP(B289,'Razzball Projections'!$B$2:$W$322,10,FALSE)</f>
        <v>0</v>
      </c>
      <c t="str" s="4" r="O289">
        <f>VLOOKUP(B289,'Razzball Projections'!$B$2:$W$322,11,FALSE)</f>
        <v>0</v>
      </c>
      <c t="str" s="4" r="P289">
        <f>VLOOKUP(B289,'Razzball Projections'!$B$2:$W$322,12,FALSE)</f>
        <v>0</v>
      </c>
      <c t="str" s="4" r="Q289">
        <f>VLOOKUP(B289,'Razzball Projections'!$B$2:$W$322,13,FALSE)</f>
        <v>0</v>
      </c>
      <c t="str" s="4" r="R289">
        <f>VLOOKUP(B289,'Razzball Projections'!$B$2:$W$322,14,FALSE)</f>
        <v>20</v>
      </c>
      <c t="str" s="4" r="S289">
        <f>VLOOKUP(B289,'Razzball Projections'!$B$2:$W$322,15,FALSE)</f>
        <v>275</v>
      </c>
      <c t="str" s="4" r="T289">
        <f>VLOOKUP(B289,'Razzball Projections'!$B$2:$W$322,16,FALSE)</f>
        <v>1</v>
      </c>
      <c t="str" s="33" r="U289">
        <f>VLOOKUP(B289,'Razzball Projections'!$B$2:$W$322,17,FALSE)</f>
        <v>32.3</v>
      </c>
      <c t="str" s="33" r="V289">
        <f>VLOOKUP(B289,'Razzball Projections'!$B$2:$W$322,18,FALSE)</f>
        <v>42.0</v>
      </c>
      <c t="str" s="33" r="W289">
        <f>VLOOKUP(B289,'Razzball Projections'!$B$2:$W$322,19,FALSE)</f>
        <v>51.8</v>
      </c>
      <c t="str" s="45" r="X289">
        <f>VLOOKUP(B289,'Razzball Projections'!$B$2:$W$322,20,FALSE)</f>
        <v>$0</v>
      </c>
      <c t="str" s="45" r="Y289">
        <f>VLOOKUP(B289,'Razzball Projections'!$B$2:$W$322,21,FALSE)</f>
        <v>$0</v>
      </c>
      <c t="str" s="45" r="Z289">
        <f>VLOOKUP(B289,'Razzball Projections'!$B$2:$W$322,22,FALSE)</f>
        <v>$0</v>
      </c>
      <c s="2" r="AB289"/>
    </row>
    <row customHeight="1" r="290" ht="15.0">
      <c t="str" s="44" r="A290">
        <f>VLOOKUP(B290&amp;"*",'Razzball Rankings'!$B$5:$H$204,7,FALSE)</f>
        <v>#N/A</v>
      </c>
      <c t="str" s="29" r="B290">
        <f>'Razzball Projections'!B289</f>
        <v>Isaiah Crowell</v>
      </c>
      <c t="str" s="4" r="C290">
        <f>VLOOKUP(B290,'Razzball Projections'!$B$2:$W$322,2,FALSE)</f>
        <v>RB</v>
      </c>
      <c t="str" s="4" r="D290">
        <f>VLOOKUP(B290,'Razzball Projections'!$B$2:$W$322,3,FALSE)</f>
        <v>CLE</v>
      </c>
      <c s="4" r="E290"/>
      <c t="str" s="33" r="F290">
        <f>VLOOKUP(B290,'Fantasy Pros ECR'!$B$6:$H$312,7,FALSE)</f>
        <v>178.3</v>
      </c>
      <c t="str" s="33" r="G290">
        <f>VLOOKUP(B290,'Fantasy Pros ADP'!$B$6:$M$253,12,FALSE)</f>
        <v>#N/A</v>
      </c>
      <c t="str" s="4" r="H290">
        <f>VLOOKUP(B290,'Razzball Projections'!$B$2:$W$322,4,FALSE)</f>
        <v>0</v>
      </c>
      <c t="str" s="4" r="I290">
        <f>VLOOKUP(B290,'Razzball Projections'!$B$2:$W$322,5,FALSE)</f>
        <v>0</v>
      </c>
      <c t="str" s="4" r="J290">
        <f>VLOOKUP(B290,'Razzball Projections'!$B$2:$W$322,6,FALSE)</f>
        <v>0</v>
      </c>
      <c t="str" s="4" r="K290">
        <f>VLOOKUP(B290,'Razzball Projections'!$B$2:$W$322,7,FALSE)</f>
        <v>0</v>
      </c>
      <c t="str" s="4" r="L290">
        <f>VLOOKUP(B290,'Razzball Projections'!$B$2:$W$322,8,FALSE)</f>
        <v>0</v>
      </c>
      <c t="str" s="4" r="M290">
        <f>VLOOKUP(B290,'Razzball Projections'!$B$2:$W$322,9,FALSE)</f>
        <v>0</v>
      </c>
      <c t="str" s="4" r="N290">
        <f>VLOOKUP(B290,'Razzball Projections'!$B$2:$W$322,10,FALSE)</f>
        <v>59</v>
      </c>
      <c t="str" s="4" r="O290">
        <f>VLOOKUP(B290,'Razzball Projections'!$B$2:$W$322,11,FALSE)</f>
        <v>258</v>
      </c>
      <c t="str" s="4" r="P290">
        <f>VLOOKUP(B290,'Razzball Projections'!$B$2:$W$322,12,FALSE)</f>
        <v>1</v>
      </c>
      <c t="str" s="4" r="Q290">
        <f>VLOOKUP(B290,'Razzball Projections'!$B$2:$W$322,13,FALSE)</f>
        <v>0</v>
      </c>
      <c t="str" s="4" r="R290">
        <f>VLOOKUP(B290,'Razzball Projections'!$B$2:$W$322,14,FALSE)</f>
        <v>10</v>
      </c>
      <c t="str" s="4" r="S290">
        <f>VLOOKUP(B290,'Razzball Projections'!$B$2:$W$322,15,FALSE)</f>
        <v>69</v>
      </c>
      <c t="str" s="4" r="T290">
        <f>VLOOKUP(B290,'Razzball Projections'!$B$2:$W$322,16,FALSE)</f>
        <v>0</v>
      </c>
      <c t="str" s="33" r="U290">
        <f>VLOOKUP(B290,'Razzball Projections'!$B$2:$W$322,17,FALSE)</f>
        <v>36.3</v>
      </c>
      <c t="str" s="33" r="V290">
        <f>VLOOKUP(B290,'Razzball Projections'!$B$2:$W$322,18,FALSE)</f>
        <v>41.5</v>
      </c>
      <c t="str" s="33" r="W290">
        <f>VLOOKUP(B290,'Razzball Projections'!$B$2:$W$322,19,FALSE)</f>
        <v>46.6</v>
      </c>
      <c t="str" s="45" r="X290">
        <f>VLOOKUP(B290,'Razzball Projections'!$B$2:$W$322,20,FALSE)</f>
        <v>$0</v>
      </c>
      <c t="str" s="45" r="Y290">
        <f>VLOOKUP(B290,'Razzball Projections'!$B$2:$W$322,21,FALSE)</f>
        <v>$0</v>
      </c>
      <c t="str" s="45" r="Z290">
        <f>VLOOKUP(B290,'Razzball Projections'!$B$2:$W$322,22,FALSE)</f>
        <v>$0</v>
      </c>
      <c s="2" r="AB290"/>
    </row>
    <row customHeight="1" r="291" ht="15.0">
      <c t="str" s="44" r="A291">
        <f>VLOOKUP(B291&amp;"*",'Razzball Rankings'!$B$5:$H$204,7,FALSE)</f>
        <v>#N/A</v>
      </c>
      <c t="str" s="29" r="B291">
        <f>'Razzball Projections'!B290</f>
        <v>Bryce Brown</v>
      </c>
      <c t="str" s="4" r="C291">
        <f>VLOOKUP(B291,'Razzball Projections'!$B$2:$W$322,2,FALSE)</f>
        <v>RB</v>
      </c>
      <c t="str" s="4" r="D291">
        <f>VLOOKUP(B291,'Razzball Projections'!$B$2:$W$322,3,FALSE)</f>
        <v>BUF</v>
      </c>
      <c s="4" r="E291"/>
      <c t="str" s="33" r="F291">
        <f>VLOOKUP(B291,'Fantasy Pros ECR'!$B$6:$H$312,7,FALSE)</f>
        <v>177.6</v>
      </c>
      <c t="str" s="33" r="G291">
        <f>VLOOKUP(B291,'Fantasy Pros ADP'!$B$6:$M$253,12,FALSE)</f>
        <v>#N/A</v>
      </c>
      <c t="str" s="4" r="H291">
        <f>VLOOKUP(B291,'Razzball Projections'!$B$2:$W$322,4,FALSE)</f>
        <v>0</v>
      </c>
      <c t="str" s="4" r="I291">
        <f>VLOOKUP(B291,'Razzball Projections'!$B$2:$W$322,5,FALSE)</f>
        <v>0</v>
      </c>
      <c t="str" s="4" r="J291">
        <f>VLOOKUP(B291,'Razzball Projections'!$B$2:$W$322,6,FALSE)</f>
        <v>0</v>
      </c>
      <c t="str" s="4" r="K291">
        <f>VLOOKUP(B291,'Razzball Projections'!$B$2:$W$322,7,FALSE)</f>
        <v>0</v>
      </c>
      <c t="str" s="4" r="L291">
        <f>VLOOKUP(B291,'Razzball Projections'!$B$2:$W$322,8,FALSE)</f>
        <v>0</v>
      </c>
      <c t="str" s="4" r="M291">
        <f>VLOOKUP(B291,'Razzball Projections'!$B$2:$W$322,9,FALSE)</f>
        <v>0</v>
      </c>
      <c t="str" s="4" r="N291">
        <f>VLOOKUP(B291,'Razzball Projections'!$B$2:$W$322,10,FALSE)</f>
        <v>68</v>
      </c>
      <c t="str" s="4" r="O291">
        <f>VLOOKUP(B291,'Razzball Projections'!$B$2:$W$322,11,FALSE)</f>
        <v>301</v>
      </c>
      <c t="str" s="4" r="P291">
        <f>VLOOKUP(B291,'Razzball Projections'!$B$2:$W$322,12,FALSE)</f>
        <v>1</v>
      </c>
      <c t="str" s="4" r="Q291">
        <f>VLOOKUP(B291,'Razzball Projections'!$B$2:$W$322,13,FALSE)</f>
        <v>2</v>
      </c>
      <c t="str" s="4" r="R291">
        <f>VLOOKUP(B291,'Razzball Projections'!$B$2:$W$322,14,FALSE)</f>
        <v>6</v>
      </c>
      <c t="str" s="4" r="S291">
        <f>VLOOKUP(B291,'Razzball Projections'!$B$2:$W$322,15,FALSE)</f>
        <v>42</v>
      </c>
      <c t="str" s="4" r="T291">
        <f>VLOOKUP(B291,'Razzball Projections'!$B$2:$W$322,16,FALSE)</f>
        <v>0</v>
      </c>
      <c t="str" s="33" r="U291">
        <f>VLOOKUP(B291,'Razzball Projections'!$B$2:$W$322,17,FALSE)</f>
        <v>37.5</v>
      </c>
      <c t="str" s="33" r="V291">
        <f>VLOOKUP(B291,'Razzball Projections'!$B$2:$W$322,18,FALSE)</f>
        <v>40.5</v>
      </c>
      <c t="str" s="33" r="W291">
        <f>VLOOKUP(B291,'Razzball Projections'!$B$2:$W$322,19,FALSE)</f>
        <v>43.4</v>
      </c>
      <c t="str" s="45" r="X291">
        <f>VLOOKUP(B291,'Razzball Projections'!$B$2:$W$322,20,FALSE)</f>
        <v>$0</v>
      </c>
      <c t="str" s="45" r="Y291">
        <f>VLOOKUP(B291,'Razzball Projections'!$B$2:$W$322,21,FALSE)</f>
        <v>$0</v>
      </c>
      <c t="str" s="45" r="Z291">
        <f>VLOOKUP(B291,'Razzball Projections'!$B$2:$W$322,22,FALSE)</f>
        <v>$0</v>
      </c>
      <c s="2" r="AB291"/>
    </row>
    <row customHeight="1" r="292" ht="15.0">
      <c t="str" s="44" r="A292">
        <f>VLOOKUP(B292&amp;"*",'Razzball Rankings'!$B$5:$H$204,7,FALSE)</f>
        <v>#N/A</v>
      </c>
      <c t="str" s="29" r="B292">
        <f>'Razzball Projections'!B291</f>
        <v>Jonathan Dwyer</v>
      </c>
      <c t="str" s="4" r="C292">
        <f>VLOOKUP(B292,'Razzball Projections'!$B$2:$W$322,2,FALSE)</f>
        <v>RB</v>
      </c>
      <c t="str" s="4" r="D292">
        <f>VLOOKUP(B292,'Razzball Projections'!$B$2:$W$322,3,FALSE)</f>
        <v>ARI</v>
      </c>
      <c s="4" r="E292"/>
      <c t="str" s="33" r="F292">
        <f>VLOOKUP(B292,'Fantasy Pros ECR'!$B$6:$H$312,7,FALSE)</f>
        <v>199.8</v>
      </c>
      <c t="str" s="33" r="G292">
        <f>VLOOKUP(B292,'Fantasy Pros ADP'!$B$6:$M$253,12,FALSE)</f>
        <v>#N/A</v>
      </c>
      <c t="str" s="4" r="H292">
        <f>VLOOKUP(B292,'Razzball Projections'!$B$2:$W$322,4,FALSE)</f>
        <v>0</v>
      </c>
      <c t="str" s="4" r="I292">
        <f>VLOOKUP(B292,'Razzball Projections'!$B$2:$W$322,5,FALSE)</f>
        <v>0</v>
      </c>
      <c t="str" s="4" r="J292">
        <f>VLOOKUP(B292,'Razzball Projections'!$B$2:$W$322,6,FALSE)</f>
        <v>0</v>
      </c>
      <c t="str" s="4" r="K292">
        <f>VLOOKUP(B292,'Razzball Projections'!$B$2:$W$322,7,FALSE)</f>
        <v>0</v>
      </c>
      <c t="str" s="4" r="L292">
        <f>VLOOKUP(B292,'Razzball Projections'!$B$2:$W$322,8,FALSE)</f>
        <v>0</v>
      </c>
      <c t="str" s="4" r="M292">
        <f>VLOOKUP(B292,'Razzball Projections'!$B$2:$W$322,9,FALSE)</f>
        <v>0</v>
      </c>
      <c t="str" s="4" r="N292">
        <f>VLOOKUP(B292,'Razzball Projections'!$B$2:$W$322,10,FALSE)</f>
        <v>65</v>
      </c>
      <c t="str" s="4" r="O292">
        <f>VLOOKUP(B292,'Razzball Projections'!$B$2:$W$322,11,FALSE)</f>
        <v>261</v>
      </c>
      <c t="str" s="4" r="P292">
        <f>VLOOKUP(B292,'Razzball Projections'!$B$2:$W$322,12,FALSE)</f>
        <v>1</v>
      </c>
      <c t="str" s="4" r="Q292">
        <f>VLOOKUP(B292,'Razzball Projections'!$B$2:$W$322,13,FALSE)</f>
        <v>1</v>
      </c>
      <c t="str" s="4" r="R292">
        <f>VLOOKUP(B292,'Razzball Projections'!$B$2:$W$322,14,FALSE)</f>
        <v>6</v>
      </c>
      <c t="str" s="4" r="S292">
        <f>VLOOKUP(B292,'Razzball Projections'!$B$2:$W$322,15,FALSE)</f>
        <v>44</v>
      </c>
      <c t="str" s="4" r="T292">
        <f>VLOOKUP(B292,'Razzball Projections'!$B$2:$W$322,16,FALSE)</f>
        <v>0</v>
      </c>
      <c t="str" s="33" r="U292">
        <f>VLOOKUP(B292,'Razzball Projections'!$B$2:$W$322,17,FALSE)</f>
        <v>36.1</v>
      </c>
      <c t="str" s="33" r="V292">
        <f>VLOOKUP(B292,'Razzball Projections'!$B$2:$W$322,18,FALSE)</f>
        <v>39.1</v>
      </c>
      <c t="str" s="33" r="W292">
        <f>VLOOKUP(B292,'Razzball Projections'!$B$2:$W$322,19,FALSE)</f>
        <v>42.0</v>
      </c>
      <c t="str" s="45" r="X292">
        <f>VLOOKUP(B292,'Razzball Projections'!$B$2:$W$322,20,FALSE)</f>
        <v>$0</v>
      </c>
      <c t="str" s="45" r="Y292">
        <f>VLOOKUP(B292,'Razzball Projections'!$B$2:$W$322,21,FALSE)</f>
        <v>$0</v>
      </c>
      <c t="str" s="45" r="Z292">
        <f>VLOOKUP(B292,'Razzball Projections'!$B$2:$W$322,22,FALSE)</f>
        <v>$0</v>
      </c>
      <c s="2" r="AB292"/>
    </row>
    <row customHeight="1" r="293" ht="15.0">
      <c t="str" s="44" r="A293">
        <f>VLOOKUP(B293&amp;"*",'Razzball Rankings'!$B$5:$H$204,7,FALSE)</f>
        <v>#N/A</v>
      </c>
      <c t="str" s="29" r="B293">
        <f>'Razzball Projections'!B292</f>
        <v>Marcus Lattimore</v>
      </c>
      <c t="str" s="4" r="C293">
        <f>VLOOKUP(B293,'Razzball Projections'!$B$2:$W$322,2,FALSE)</f>
        <v>RB</v>
      </c>
      <c t="str" s="4" r="D293">
        <f>VLOOKUP(B293,'Razzball Projections'!$B$2:$W$322,3,FALSE)</f>
        <v>SF</v>
      </c>
      <c s="4" r="E293"/>
      <c t="str" s="33" r="F293">
        <f>VLOOKUP(B293,'Fantasy Pros ECR'!$B$6:$H$312,7,FALSE)</f>
        <v>178.7</v>
      </c>
      <c t="str" s="33" r="G293">
        <f>VLOOKUP(B293,'Fantasy Pros ADP'!$B$6:$M$253,12,FALSE)</f>
        <v>#N/A</v>
      </c>
      <c t="str" s="4" r="H293">
        <f>VLOOKUP(B293,'Razzball Projections'!$B$2:$W$322,4,FALSE)</f>
        <v>0</v>
      </c>
      <c t="str" s="4" r="I293">
        <f>VLOOKUP(B293,'Razzball Projections'!$B$2:$W$322,5,FALSE)</f>
        <v>0</v>
      </c>
      <c t="str" s="4" r="J293">
        <f>VLOOKUP(B293,'Razzball Projections'!$B$2:$W$322,6,FALSE)</f>
        <v>0</v>
      </c>
      <c t="str" s="4" r="K293">
        <f>VLOOKUP(B293,'Razzball Projections'!$B$2:$W$322,7,FALSE)</f>
        <v>0</v>
      </c>
      <c t="str" s="4" r="L293">
        <f>VLOOKUP(B293,'Razzball Projections'!$B$2:$W$322,8,FALSE)</f>
        <v>0</v>
      </c>
      <c t="str" s="4" r="M293">
        <f>VLOOKUP(B293,'Razzball Projections'!$B$2:$W$322,9,FALSE)</f>
        <v>0</v>
      </c>
      <c t="str" s="4" r="N293">
        <f>VLOOKUP(B293,'Razzball Projections'!$B$2:$W$322,10,FALSE)</f>
        <v>49</v>
      </c>
      <c t="str" s="4" r="O293">
        <f>VLOOKUP(B293,'Razzball Projections'!$B$2:$W$322,11,FALSE)</f>
        <v>219</v>
      </c>
      <c t="str" s="4" r="P293">
        <f>VLOOKUP(B293,'Razzball Projections'!$B$2:$W$322,12,FALSE)</f>
        <v>2</v>
      </c>
      <c t="str" s="4" r="Q293">
        <f>VLOOKUP(B293,'Razzball Projections'!$B$2:$W$322,13,FALSE)</f>
        <v>0</v>
      </c>
      <c t="str" s="4" r="R293">
        <f>VLOOKUP(B293,'Razzball Projections'!$B$2:$W$322,14,FALSE)</f>
        <v>5</v>
      </c>
      <c t="str" s="4" r="S293">
        <f>VLOOKUP(B293,'Razzball Projections'!$B$2:$W$322,15,FALSE)</f>
        <v>45</v>
      </c>
      <c t="str" s="4" r="T293">
        <f>VLOOKUP(B293,'Razzball Projections'!$B$2:$W$322,16,FALSE)</f>
        <v>0</v>
      </c>
      <c t="str" s="33" r="U293">
        <f>VLOOKUP(B293,'Razzball Projections'!$B$2:$W$322,17,FALSE)</f>
        <v>36.6</v>
      </c>
      <c t="str" s="33" r="V293">
        <f>VLOOKUP(B293,'Razzball Projections'!$B$2:$W$322,18,FALSE)</f>
        <v>39.3</v>
      </c>
      <c t="str" s="33" r="W293">
        <f>VLOOKUP(B293,'Razzball Projections'!$B$2:$W$322,19,FALSE)</f>
        <v>41.9</v>
      </c>
      <c t="str" s="45" r="X293">
        <f>VLOOKUP(B293,'Razzball Projections'!$B$2:$W$322,20,FALSE)</f>
        <v>$0</v>
      </c>
      <c t="str" s="45" r="Y293">
        <f>VLOOKUP(B293,'Razzball Projections'!$B$2:$W$322,21,FALSE)</f>
        <v>$0</v>
      </c>
      <c t="str" s="45" r="Z293">
        <f>VLOOKUP(B293,'Razzball Projections'!$B$2:$W$322,22,FALSE)</f>
        <v>$0</v>
      </c>
      <c s="2" r="AB293"/>
    </row>
    <row customHeight="1" r="294" ht="15.0">
      <c t="str" s="44" r="A294">
        <f>VLOOKUP(B294&amp;"*",'Razzball Rankings'!$B$5:$H$204,7,FALSE)</f>
        <v>#N/A</v>
      </c>
      <c t="str" s="29" r="B294">
        <f>'Razzball Projections'!B293</f>
        <v>Johnny Manziel</v>
      </c>
      <c t="str" s="4" r="C294">
        <f>VLOOKUP(B294,'Razzball Projections'!$B$2:$W$322,2,FALSE)</f>
        <v>QB</v>
      </c>
      <c t="str" s="4" r="D294">
        <f>VLOOKUP(B294,'Razzball Projections'!$B$2:$W$322,3,FALSE)</f>
        <v>CLE</v>
      </c>
      <c s="4" r="E294"/>
      <c t="str" s="33" r="F294">
        <f>VLOOKUP(B294,'Fantasy Pros ECR'!$B$6:$H$312,7,FALSE)</f>
        <v>149.8</v>
      </c>
      <c t="str" s="33" r="G294">
        <f>VLOOKUP(B294,'Fantasy Pros ADP'!$B$6:$M$253,12,FALSE)</f>
        <v>145.2</v>
      </c>
      <c t="str" s="4" r="H294">
        <f>VLOOKUP(B294,'Razzball Projections'!$B$2:$W$322,4,FALSE)</f>
        <v>155</v>
      </c>
      <c t="str" s="4" r="I294">
        <f>VLOOKUP(B294,'Razzball Projections'!$B$2:$W$322,5,FALSE)</f>
        <v>92</v>
      </c>
      <c t="str" s="4" r="J294">
        <f>VLOOKUP(B294,'Razzball Projections'!$B$2:$W$322,6,FALSE)</f>
        <v>59.4</v>
      </c>
      <c t="str" s="4" r="K294">
        <f>VLOOKUP(B294,'Razzball Projections'!$B$2:$W$322,7,FALSE)</f>
        <v>690</v>
      </c>
      <c t="str" s="4" r="L294">
        <f>VLOOKUP(B294,'Razzball Projections'!$B$2:$W$322,8,FALSE)</f>
        <v>3</v>
      </c>
      <c t="str" s="4" r="M294">
        <f>VLOOKUP(B294,'Razzball Projections'!$B$2:$W$322,9,FALSE)</f>
        <v>5</v>
      </c>
      <c t="str" s="4" r="N294">
        <f>VLOOKUP(B294,'Razzball Projections'!$B$2:$W$322,10,FALSE)</f>
        <v>22</v>
      </c>
      <c t="str" s="4" r="O294">
        <f>VLOOKUP(B294,'Razzball Projections'!$B$2:$W$322,11,FALSE)</f>
        <v>101</v>
      </c>
      <c t="str" s="4" r="P294">
        <f>VLOOKUP(B294,'Razzball Projections'!$B$2:$W$322,12,FALSE)</f>
        <v>1</v>
      </c>
      <c t="str" s="4" r="Q294">
        <f>VLOOKUP(B294,'Razzball Projections'!$B$2:$W$322,13,FALSE)</f>
        <v>3</v>
      </c>
      <c t="str" s="4" r="R294">
        <f>VLOOKUP(B294,'Razzball Projections'!$B$2:$W$322,14,FALSE)</f>
        <v>0</v>
      </c>
      <c t="str" s="4" r="S294">
        <f>VLOOKUP(B294,'Razzball Projections'!$B$2:$W$322,15,FALSE)</f>
        <v>0</v>
      </c>
      <c t="str" s="4" r="T294">
        <f>VLOOKUP(B294,'Razzball Projections'!$B$2:$W$322,16,FALSE)</f>
        <v>0</v>
      </c>
      <c t="str" s="33" r="U294">
        <f>VLOOKUP(B294,'Razzball Projections'!$B$2:$W$322,17,FALSE)</f>
        <v>39.7</v>
      </c>
      <c t="str" s="33" r="V294">
        <f>VLOOKUP(B294,'Razzball Projections'!$B$2:$W$322,18,FALSE)</f>
        <v>39.7</v>
      </c>
      <c t="str" s="33" r="W294">
        <f>VLOOKUP(B294,'Razzball Projections'!$B$2:$W$322,19,FALSE)</f>
        <v>39.7</v>
      </c>
      <c t="str" s="45" r="X294">
        <f>VLOOKUP(B294,'Razzball Projections'!$B$2:$W$322,20,FALSE)</f>
        <v>$0</v>
      </c>
      <c t="str" s="45" r="Y294">
        <f>VLOOKUP(B294,'Razzball Projections'!$B$2:$W$322,21,FALSE)</f>
        <v>$0</v>
      </c>
      <c t="str" s="45" r="Z294">
        <f>VLOOKUP(B294,'Razzball Projections'!$B$2:$W$322,22,FALSE)</f>
        <v>$0</v>
      </c>
      <c s="2" r="AB294"/>
    </row>
    <row customHeight="1" r="295" ht="15.0">
      <c t="str" s="44" r="A295">
        <f>VLOOKUP(B295&amp;"*",'Razzball Rankings'!$B$5:$H$204,7,FALSE)</f>
        <v>#N/A</v>
      </c>
      <c t="str" s="29" r="B295">
        <f>'Razzball Projections'!B294</f>
        <v>Kirk Cousins</v>
      </c>
      <c t="str" s="4" r="C295">
        <f>VLOOKUP(B295,'Razzball Projections'!$B$2:$W$322,2,FALSE)</f>
        <v>QB</v>
      </c>
      <c t="str" s="4" r="D295">
        <f>VLOOKUP(B295,'Razzball Projections'!$B$2:$W$322,3,FALSE)</f>
        <v>WAS</v>
      </c>
      <c s="4" r="E295"/>
      <c t="str" s="33" r="F295">
        <f>VLOOKUP(B295,'Fantasy Pros ECR'!$B$6:$H$312,7,FALSE)</f>
        <v>#N/A</v>
      </c>
      <c t="str" s="33" r="G295">
        <f>VLOOKUP(B295,'Fantasy Pros ADP'!$B$6:$M$253,12,FALSE)</f>
        <v>#N/A</v>
      </c>
      <c t="str" s="4" r="H295">
        <f>VLOOKUP(B295,'Razzball Projections'!$B$2:$W$322,4,FALSE)</f>
        <v>76</v>
      </c>
      <c t="str" s="4" r="I295">
        <f>VLOOKUP(B295,'Razzball Projections'!$B$2:$W$322,5,FALSE)</f>
        <v>42</v>
      </c>
      <c t="str" s="4" r="J295">
        <f>VLOOKUP(B295,'Razzball Projections'!$B$2:$W$322,6,FALSE)</f>
        <v>55.3</v>
      </c>
      <c t="str" s="4" r="K295">
        <f>VLOOKUP(B295,'Razzball Projections'!$B$2:$W$322,7,FALSE)</f>
        <v>397</v>
      </c>
      <c t="str" s="4" r="L295">
        <f>VLOOKUP(B295,'Razzball Projections'!$B$2:$W$322,8,FALSE)</f>
        <v>4</v>
      </c>
      <c t="str" s="4" r="M295">
        <f>VLOOKUP(B295,'Razzball Projections'!$B$2:$W$322,9,FALSE)</f>
        <v>2</v>
      </c>
      <c t="str" s="4" r="N295">
        <f>VLOOKUP(B295,'Razzball Projections'!$B$2:$W$322,10,FALSE)</f>
        <v>5</v>
      </c>
      <c t="str" s="4" r="O295">
        <f>VLOOKUP(B295,'Razzball Projections'!$B$2:$W$322,11,FALSE)</f>
        <v>11</v>
      </c>
      <c t="str" s="4" r="P295">
        <f>VLOOKUP(B295,'Razzball Projections'!$B$2:$W$322,12,FALSE)</f>
        <v>0</v>
      </c>
      <c t="str" s="4" r="Q295">
        <f>VLOOKUP(B295,'Razzball Projections'!$B$2:$W$322,13,FALSE)</f>
        <v>1</v>
      </c>
      <c t="str" s="4" r="R295">
        <f>VLOOKUP(B295,'Razzball Projections'!$B$2:$W$322,14,FALSE)</f>
        <v>0</v>
      </c>
      <c t="str" s="4" r="S295">
        <f>VLOOKUP(B295,'Razzball Projections'!$B$2:$W$322,15,FALSE)</f>
        <v>0</v>
      </c>
      <c t="str" s="4" r="T295">
        <f>VLOOKUP(B295,'Razzball Projections'!$B$2:$W$322,16,FALSE)</f>
        <v>0</v>
      </c>
      <c t="str" s="33" r="U295">
        <f>VLOOKUP(B295,'Razzball Projections'!$B$2:$W$322,17,FALSE)</f>
        <v>28.0</v>
      </c>
      <c t="str" s="33" r="V295">
        <f>VLOOKUP(B295,'Razzball Projections'!$B$2:$W$322,18,FALSE)</f>
        <v>28.0</v>
      </c>
      <c t="str" s="33" r="W295">
        <f>VLOOKUP(B295,'Razzball Projections'!$B$2:$W$322,19,FALSE)</f>
        <v>28.0</v>
      </c>
      <c t="str" s="45" r="X295">
        <f>VLOOKUP(B295,'Razzball Projections'!$B$2:$W$322,20,FALSE)</f>
        <v>$0</v>
      </c>
      <c t="str" s="45" r="Y295">
        <f>VLOOKUP(B295,'Razzball Projections'!$B$2:$W$322,21,FALSE)</f>
        <v>$0</v>
      </c>
      <c t="str" s="45" r="Z295">
        <f>VLOOKUP(B295,'Razzball Projections'!$B$2:$W$322,22,FALSE)</f>
        <v>$0</v>
      </c>
      <c s="2" r="AB295"/>
    </row>
    <row customHeight="1" r="296" ht="15.0">
      <c t="str" s="44" r="A296">
        <f>VLOOKUP(B296&amp;"*",'Razzball Rankings'!$B$5:$H$204,7,FALSE)</f>
        <v>#N/A</v>
      </c>
      <c t="str" s="29" r="B296">
        <f>'Razzball Projections'!B295</f>
        <v>Derek Carr</v>
      </c>
      <c t="str" s="4" r="C296">
        <f>VLOOKUP(B296,'Razzball Projections'!$B$2:$W$322,2,FALSE)</f>
        <v>QB</v>
      </c>
      <c t="str" s="4" r="D296">
        <f>VLOOKUP(B296,'Razzball Projections'!$B$2:$W$322,3,FALSE)</f>
        <v>OAK</v>
      </c>
      <c s="4" r="E296"/>
      <c t="str" s="33" r="F296">
        <f>VLOOKUP(B296,'Fantasy Pros ECR'!$B$6:$H$312,7,FALSE)</f>
        <v>#N/A</v>
      </c>
      <c t="str" s="33" r="G296">
        <f>VLOOKUP(B296,'Fantasy Pros ADP'!$B$6:$M$253,12,FALSE)</f>
        <v>#N/A</v>
      </c>
      <c t="str" s="4" r="H296">
        <f>VLOOKUP(B296,'Razzball Projections'!$B$2:$W$322,4,FALSE)</f>
        <v>123</v>
      </c>
      <c t="str" s="4" r="I296">
        <f>VLOOKUP(B296,'Razzball Projections'!$B$2:$W$322,5,FALSE)</f>
        <v>69</v>
      </c>
      <c t="str" s="4" r="J296">
        <f>VLOOKUP(B296,'Razzball Projections'!$B$2:$W$322,6,FALSE)</f>
        <v>56.1</v>
      </c>
      <c t="str" s="4" r="K296">
        <f>VLOOKUP(B296,'Razzball Projections'!$B$2:$W$322,7,FALSE)</f>
        <v>676</v>
      </c>
      <c t="str" s="4" r="L296">
        <f>VLOOKUP(B296,'Razzball Projections'!$B$2:$W$322,8,FALSE)</f>
        <v>3</v>
      </c>
      <c t="str" s="4" r="M296">
        <f>VLOOKUP(B296,'Razzball Projections'!$B$2:$W$322,9,FALSE)</f>
        <v>6</v>
      </c>
      <c t="str" s="4" r="N296">
        <f>VLOOKUP(B296,'Razzball Projections'!$B$2:$W$322,10,FALSE)</f>
        <v>7</v>
      </c>
      <c t="str" s="4" r="O296">
        <f>VLOOKUP(B296,'Razzball Projections'!$B$2:$W$322,11,FALSE)</f>
        <v>19</v>
      </c>
      <c t="str" s="4" r="P296">
        <f>VLOOKUP(B296,'Razzball Projections'!$B$2:$W$322,12,FALSE)</f>
        <v>0</v>
      </c>
      <c t="str" s="4" r="Q296">
        <f>VLOOKUP(B296,'Razzball Projections'!$B$2:$W$322,13,FALSE)</f>
        <v>1</v>
      </c>
      <c t="str" s="4" r="R296">
        <f>VLOOKUP(B296,'Razzball Projections'!$B$2:$W$322,14,FALSE)</f>
        <v>0</v>
      </c>
      <c t="str" s="4" r="S296">
        <f>VLOOKUP(B296,'Razzball Projections'!$B$2:$W$322,15,FALSE)</f>
        <v>0</v>
      </c>
      <c t="str" s="4" r="T296">
        <f>VLOOKUP(B296,'Razzball Projections'!$B$2:$W$322,16,FALSE)</f>
        <v>0</v>
      </c>
      <c t="str" s="33" r="U296">
        <f>VLOOKUP(B296,'Razzball Projections'!$B$2:$W$322,17,FALSE)</f>
        <v>26.9</v>
      </c>
      <c t="str" s="33" r="V296">
        <f>VLOOKUP(B296,'Razzball Projections'!$B$2:$W$322,18,FALSE)</f>
        <v>26.9</v>
      </c>
      <c t="str" s="33" r="W296">
        <f>VLOOKUP(B296,'Razzball Projections'!$B$2:$W$322,19,FALSE)</f>
        <v>26.9</v>
      </c>
      <c t="str" s="45" r="X296">
        <f>VLOOKUP(B296,'Razzball Projections'!$B$2:$W$322,20,FALSE)</f>
        <v>$0</v>
      </c>
      <c t="str" s="45" r="Y296">
        <f>VLOOKUP(B296,'Razzball Projections'!$B$2:$W$322,21,FALSE)</f>
        <v>$0</v>
      </c>
      <c t="str" s="45" r="Z296">
        <f>VLOOKUP(B296,'Razzball Projections'!$B$2:$W$322,22,FALSE)</f>
        <v>$0</v>
      </c>
      <c s="2" r="AB296"/>
    </row>
    <row customHeight="1" r="297" ht="15.0">
      <c t="str" s="44" r="A297">
        <f>VLOOKUP(B297&amp;"*",'Razzball Rankings'!$B$5:$H$204,7,FALSE)</f>
        <v>#N/A</v>
      </c>
      <c t="str" s="29" r="B297">
        <f>'Razzball Projections'!B296</f>
        <v>Mike Glennon</v>
      </c>
      <c t="str" s="4" r="C297">
        <f>VLOOKUP(B297,'Razzball Projections'!$B$2:$W$322,2,FALSE)</f>
        <v>QB</v>
      </c>
      <c t="str" s="4" r="D297">
        <f>VLOOKUP(B297,'Razzball Projections'!$B$2:$W$322,3,FALSE)</f>
        <v>TB</v>
      </c>
      <c s="4" r="E297"/>
      <c t="str" s="33" r="F297">
        <f>VLOOKUP(B297,'Fantasy Pros ECR'!$B$6:$H$312,7,FALSE)</f>
        <v>249.0</v>
      </c>
      <c t="str" s="33" r="G297">
        <f>VLOOKUP(B297,'Fantasy Pros ADP'!$B$6:$M$253,12,FALSE)</f>
        <v>#N/A</v>
      </c>
      <c t="str" s="4" r="H297">
        <f>VLOOKUP(B297,'Razzball Projections'!$B$2:$W$322,4,FALSE)</f>
        <v>78</v>
      </c>
      <c t="str" s="4" r="I297">
        <f>VLOOKUP(B297,'Razzball Projections'!$B$2:$W$322,5,FALSE)</f>
        <v>46</v>
      </c>
      <c t="str" s="4" r="J297">
        <f>VLOOKUP(B297,'Razzball Projections'!$B$2:$W$322,6,FALSE)</f>
        <v>59</v>
      </c>
      <c t="str" s="4" r="K297">
        <f>VLOOKUP(B297,'Razzball Projections'!$B$2:$W$322,7,FALSE)</f>
        <v>491</v>
      </c>
      <c t="str" s="4" r="L297">
        <f>VLOOKUP(B297,'Razzball Projections'!$B$2:$W$322,8,FALSE)</f>
        <v>2</v>
      </c>
      <c t="str" s="4" r="M297">
        <f>VLOOKUP(B297,'Razzball Projections'!$B$2:$W$322,9,FALSE)</f>
        <v>2</v>
      </c>
      <c t="str" s="4" r="N297">
        <f>VLOOKUP(B297,'Razzball Projections'!$B$2:$W$322,10,FALSE)</f>
        <v>9</v>
      </c>
      <c t="str" s="4" r="O297">
        <f>VLOOKUP(B297,'Razzball Projections'!$B$2:$W$322,11,FALSE)</f>
        <v>22</v>
      </c>
      <c t="str" s="4" r="P297">
        <f>VLOOKUP(B297,'Razzball Projections'!$B$2:$W$322,12,FALSE)</f>
        <v>0</v>
      </c>
      <c t="str" s="4" r="Q297">
        <f>VLOOKUP(B297,'Razzball Projections'!$B$2:$W$322,13,FALSE)</f>
        <v>1</v>
      </c>
      <c t="str" s="4" r="R297">
        <f>VLOOKUP(B297,'Razzball Projections'!$B$2:$W$322,14,FALSE)</f>
        <v>0</v>
      </c>
      <c t="str" s="4" r="S297">
        <f>VLOOKUP(B297,'Razzball Projections'!$B$2:$W$322,15,FALSE)</f>
        <v>0</v>
      </c>
      <c t="str" s="4" r="T297">
        <f>VLOOKUP(B297,'Razzball Projections'!$B$2:$W$322,16,FALSE)</f>
        <v>0</v>
      </c>
      <c t="str" s="33" r="U297">
        <f>VLOOKUP(B297,'Razzball Projections'!$B$2:$W$322,17,FALSE)</f>
        <v>23.8</v>
      </c>
      <c t="str" s="33" r="V297">
        <f>VLOOKUP(B297,'Razzball Projections'!$B$2:$W$322,18,FALSE)</f>
        <v>23.8</v>
      </c>
      <c t="str" s="33" r="W297">
        <f>VLOOKUP(B297,'Razzball Projections'!$B$2:$W$322,19,FALSE)</f>
        <v>23.8</v>
      </c>
      <c t="str" s="45" r="X297">
        <f>VLOOKUP(B297,'Razzball Projections'!$B$2:$W$322,20,FALSE)</f>
        <v>$0</v>
      </c>
      <c t="str" s="45" r="Y297">
        <f>VLOOKUP(B297,'Razzball Projections'!$B$2:$W$322,21,FALSE)</f>
        <v>$0</v>
      </c>
      <c t="str" s="45" r="Z297">
        <f>VLOOKUP(B297,'Razzball Projections'!$B$2:$W$322,22,FALSE)</f>
        <v>$0</v>
      </c>
      <c s="2" r="AB297"/>
    </row>
    <row customHeight="1" r="298" ht="15.0">
      <c t="str" s="44" r="A298">
        <f>VLOOKUP(B298&amp;"*",'Razzball Rankings'!$B$5:$H$204,7,FALSE)</f>
        <v>#N/A</v>
      </c>
      <c t="str" s="29" r="B298">
        <f>'Razzball Projections'!B297</f>
        <v>Tom Savage</v>
      </c>
      <c t="str" s="4" r="C298">
        <f>VLOOKUP(B298,'Razzball Projections'!$B$2:$W$322,2,FALSE)</f>
        <v>QB</v>
      </c>
      <c t="str" s="4" r="D298">
        <f>VLOOKUP(B298,'Razzball Projections'!$B$2:$W$322,3,FALSE)</f>
        <v>HOU</v>
      </c>
      <c s="4" r="E298"/>
      <c t="str" s="33" r="F298">
        <f>VLOOKUP(B298,'Fantasy Pros ECR'!$B$6:$H$312,7,FALSE)</f>
        <v>#N/A</v>
      </c>
      <c t="str" s="33" r="G298">
        <f>VLOOKUP(B298,'Fantasy Pros ADP'!$B$6:$M$253,12,FALSE)</f>
        <v>#N/A</v>
      </c>
      <c t="str" s="4" r="H298">
        <f>VLOOKUP(B298,'Razzball Projections'!$B$2:$W$322,4,FALSE)</f>
        <v>87</v>
      </c>
      <c t="str" s="4" r="I298">
        <f>VLOOKUP(B298,'Razzball Projections'!$B$2:$W$322,5,FALSE)</f>
        <v>48</v>
      </c>
      <c t="str" s="4" r="J298">
        <f>VLOOKUP(B298,'Razzball Projections'!$B$2:$W$322,6,FALSE)</f>
        <v>55.2</v>
      </c>
      <c t="str" s="4" r="K298">
        <f>VLOOKUP(B298,'Razzball Projections'!$B$2:$W$322,7,FALSE)</f>
        <v>497</v>
      </c>
      <c t="str" s="4" r="L298">
        <f>VLOOKUP(B298,'Razzball Projections'!$B$2:$W$322,8,FALSE)</f>
        <v>2</v>
      </c>
      <c t="str" s="4" r="M298">
        <f>VLOOKUP(B298,'Razzball Projections'!$B$2:$W$322,9,FALSE)</f>
        <v>3</v>
      </c>
      <c t="str" s="4" r="N298">
        <f>VLOOKUP(B298,'Razzball Projections'!$B$2:$W$322,10,FALSE)</f>
        <v>5</v>
      </c>
      <c t="str" s="4" r="O298">
        <f>VLOOKUP(B298,'Razzball Projections'!$B$2:$W$322,11,FALSE)</f>
        <v>11</v>
      </c>
      <c t="str" s="4" r="P298">
        <f>VLOOKUP(B298,'Razzball Projections'!$B$2:$W$322,12,FALSE)</f>
        <v>0</v>
      </c>
      <c t="str" s="4" r="Q298">
        <f>VLOOKUP(B298,'Razzball Projections'!$B$2:$W$322,13,FALSE)</f>
        <v>2</v>
      </c>
      <c t="str" s="4" r="R298">
        <f>VLOOKUP(B298,'Razzball Projections'!$B$2:$W$322,14,FALSE)</f>
        <v>0</v>
      </c>
      <c t="str" s="4" r="S298">
        <f>VLOOKUP(B298,'Razzball Projections'!$B$2:$W$322,15,FALSE)</f>
        <v>0</v>
      </c>
      <c t="str" s="4" r="T298">
        <f>VLOOKUP(B298,'Razzball Projections'!$B$2:$W$322,16,FALSE)</f>
        <v>0</v>
      </c>
      <c t="str" s="33" r="U298">
        <f>VLOOKUP(B298,'Razzball Projections'!$B$2:$W$322,17,FALSE)</f>
        <v>20.0</v>
      </c>
      <c t="str" s="33" r="V298">
        <f>VLOOKUP(B298,'Razzball Projections'!$B$2:$W$322,18,FALSE)</f>
        <v>20.0</v>
      </c>
      <c t="str" s="33" r="W298">
        <f>VLOOKUP(B298,'Razzball Projections'!$B$2:$W$322,19,FALSE)</f>
        <v>20.0</v>
      </c>
      <c t="str" s="45" r="X298">
        <f>VLOOKUP(B298,'Razzball Projections'!$B$2:$W$322,20,FALSE)</f>
        <v>$0</v>
      </c>
      <c t="str" s="45" r="Y298">
        <f>VLOOKUP(B298,'Razzball Projections'!$B$2:$W$322,21,FALSE)</f>
        <v>$0</v>
      </c>
      <c t="str" s="45" r="Z298">
        <f>VLOOKUP(B298,'Razzball Projections'!$B$2:$W$322,22,FALSE)</f>
        <v>$0</v>
      </c>
      <c s="2" r="AB298"/>
    </row>
    <row customHeight="1" r="299" ht="15.0">
      <c t="str" s="44" r="A299">
        <f>VLOOKUP(B299&amp;"*",'Razzball Rankings'!$B$5:$H$204,7,FALSE)</f>
        <v>#N/A</v>
      </c>
      <c t="str" s="29" r="B299">
        <f>'Razzball Projections'!B298</f>
        <v>Jordan Palmer</v>
      </c>
      <c t="str" s="4" r="C299">
        <f>VLOOKUP(B299,'Razzball Projections'!$B$2:$W$322,2,FALSE)</f>
        <v>QB</v>
      </c>
      <c t="str" s="4" r="D299">
        <f>VLOOKUP(B299,'Razzball Projections'!$B$2:$W$322,3,FALSE)</f>
        <v>CHI</v>
      </c>
      <c s="4" r="E299"/>
      <c t="str" s="33" r="F299">
        <f>VLOOKUP(B299,'Fantasy Pros ECR'!$B$6:$H$312,7,FALSE)</f>
        <v>#N/A</v>
      </c>
      <c t="str" s="33" r="G299">
        <f>VLOOKUP(B299,'Fantasy Pros ADP'!$B$6:$M$253,12,FALSE)</f>
        <v>#N/A</v>
      </c>
      <c t="str" s="4" r="H299">
        <f>VLOOKUP(B299,'Razzball Projections'!$B$2:$W$322,4,FALSE)</f>
        <v>59</v>
      </c>
      <c t="str" s="4" r="I299">
        <f>VLOOKUP(B299,'Razzball Projections'!$B$2:$W$322,5,FALSE)</f>
        <v>36</v>
      </c>
      <c t="str" s="4" r="J299">
        <f>VLOOKUP(B299,'Razzball Projections'!$B$2:$W$322,6,FALSE)</f>
        <v>61</v>
      </c>
      <c t="str" s="4" r="K299">
        <f>VLOOKUP(B299,'Razzball Projections'!$B$2:$W$322,7,FALSE)</f>
        <v>321</v>
      </c>
      <c t="str" s="4" r="L299">
        <f>VLOOKUP(B299,'Razzball Projections'!$B$2:$W$322,8,FALSE)</f>
        <v>2</v>
      </c>
      <c t="str" s="4" r="M299">
        <f>VLOOKUP(B299,'Razzball Projections'!$B$2:$W$322,9,FALSE)</f>
        <v>1</v>
      </c>
      <c t="str" s="4" r="N299">
        <f>VLOOKUP(B299,'Razzball Projections'!$B$2:$W$322,10,FALSE)</f>
        <v>2</v>
      </c>
      <c t="str" s="4" r="O299">
        <f>VLOOKUP(B299,'Razzball Projections'!$B$2:$W$322,11,FALSE)</f>
        <v>5</v>
      </c>
      <c t="str" s="4" r="P299">
        <f>VLOOKUP(B299,'Razzball Projections'!$B$2:$W$322,12,FALSE)</f>
        <v>0</v>
      </c>
      <c t="str" s="4" r="Q299">
        <f>VLOOKUP(B299,'Razzball Projections'!$B$2:$W$322,13,FALSE)</f>
        <v>0</v>
      </c>
      <c t="str" s="4" r="R299">
        <f>VLOOKUP(B299,'Razzball Projections'!$B$2:$W$322,14,FALSE)</f>
        <v>0</v>
      </c>
      <c t="str" s="4" r="S299">
        <f>VLOOKUP(B299,'Razzball Projections'!$B$2:$W$322,15,FALSE)</f>
        <v>0</v>
      </c>
      <c t="str" s="4" r="T299">
        <f>VLOOKUP(B299,'Razzball Projections'!$B$2:$W$322,16,FALSE)</f>
        <v>0</v>
      </c>
      <c t="str" s="33" r="U299">
        <f>VLOOKUP(B299,'Razzball Projections'!$B$2:$W$322,17,FALSE)</f>
        <v>19.3</v>
      </c>
      <c t="str" s="33" r="V299">
        <f>VLOOKUP(B299,'Razzball Projections'!$B$2:$W$322,18,FALSE)</f>
        <v>19.3</v>
      </c>
      <c t="str" s="33" r="W299">
        <f>VLOOKUP(B299,'Razzball Projections'!$B$2:$W$322,19,FALSE)</f>
        <v>19.3</v>
      </c>
      <c t="str" s="45" r="X299">
        <f>VLOOKUP(B299,'Razzball Projections'!$B$2:$W$322,20,FALSE)</f>
        <v>$0</v>
      </c>
      <c t="str" s="45" r="Y299">
        <f>VLOOKUP(B299,'Razzball Projections'!$B$2:$W$322,21,FALSE)</f>
        <v>$0</v>
      </c>
      <c t="str" s="45" r="Z299">
        <f>VLOOKUP(B299,'Razzball Projections'!$B$2:$W$322,22,FALSE)</f>
        <v>$0</v>
      </c>
      <c s="2" r="AB299"/>
    </row>
    <row customHeight="1" r="300" ht="15.0">
      <c t="str" s="44" r="A300">
        <f>VLOOKUP(B300&amp;"*",'Razzball Rankings'!$B$5:$H$204,7,FALSE)</f>
        <v>#N/A</v>
      </c>
      <c t="str" s="29" r="B300">
        <f>'Razzball Projections'!B299</f>
        <v>Seattle Seahawks (DST)</v>
      </c>
      <c t="str" s="4" r="C300">
        <f>VLOOKUP(B300,'Razzball Projections'!$B$2:$W$322,2,FALSE)</f>
        <v>DST</v>
      </c>
      <c t="str" s="4" r="D300">
        <f>VLOOKUP(B300,'Razzball Projections'!$B$2:$W$322,3,FALSE)</f>
        <v>SEA</v>
      </c>
      <c s="4" r="E300"/>
      <c t="str" s="33" r="F300">
        <f>VLOOKUP(B300,'Fantasy Pros ECR'!$B$6:$H$312,7,FALSE)</f>
        <v>#N/A</v>
      </c>
      <c t="str" s="33" r="G300">
        <f>VLOOKUP(B300,'Fantasy Pros ADP'!$B$6:$M$253,12,FALSE)</f>
        <v>#N/A</v>
      </c>
      <c t="str" s="4" r="H300">
        <f>VLOOKUP(B300,'Razzball Projections'!$B$2:$W$322,4,FALSE)</f>
        <v>0</v>
      </c>
      <c t="str" s="4" r="I300">
        <f>VLOOKUP(B300,'Razzball Projections'!$B$2:$W$322,5,FALSE)</f>
        <v>0</v>
      </c>
      <c t="str" s="4" r="J300">
        <f>VLOOKUP(B300,'Razzball Projections'!$B$2:$W$322,6,FALSE)</f>
        <v>0</v>
      </c>
      <c t="str" s="4" r="K300">
        <f>VLOOKUP(B300,'Razzball Projections'!$B$2:$W$322,7,FALSE)</f>
        <v>0</v>
      </c>
      <c t="str" s="4" r="L300">
        <f>VLOOKUP(B300,'Razzball Projections'!$B$2:$W$322,8,FALSE)</f>
        <v>0</v>
      </c>
      <c t="str" s="4" r="M300">
        <f>VLOOKUP(B300,'Razzball Projections'!$B$2:$W$322,9,FALSE)</f>
        <v>0</v>
      </c>
      <c t="str" s="4" r="N300">
        <f>VLOOKUP(B300,'Razzball Projections'!$B$2:$W$322,10,FALSE)</f>
        <v>0</v>
      </c>
      <c t="str" s="4" r="O300">
        <f>VLOOKUP(B300,'Razzball Projections'!$B$2:$W$322,11,FALSE)</f>
        <v>0</v>
      </c>
      <c t="str" s="4" r="P300">
        <f>VLOOKUP(B300,'Razzball Projections'!$B$2:$W$322,12,FALSE)</f>
        <v>0</v>
      </c>
      <c t="str" s="4" r="Q300">
        <f>VLOOKUP(B300,'Razzball Projections'!$B$2:$W$322,13,FALSE)</f>
        <v>0</v>
      </c>
      <c t="str" s="4" r="R300">
        <f>VLOOKUP(B300,'Razzball Projections'!$B$2:$W$322,14,FALSE)</f>
        <v>0</v>
      </c>
      <c t="str" s="4" r="S300">
        <f>VLOOKUP(B300,'Razzball Projections'!$B$2:$W$322,15,FALSE)</f>
        <v>0</v>
      </c>
      <c t="str" s="4" r="T300">
        <f>VLOOKUP(B300,'Razzball Projections'!$B$2:$W$322,16,FALSE)</f>
        <v>0</v>
      </c>
      <c t="str" s="33" r="U300">
        <f>VLOOKUP(LEFT(B300,5)&amp;"*",'numberFire DST-K FP'!$A$3:$L$68,10,FALSE)</f>
        <v>180.0</v>
      </c>
      <c t="str" s="33" r="V300">
        <f>VLOOKUP(LEFT(B300,3)&amp;"*",'numberFire DST-K FP'!$A$3:$L$68,10,FALSE)</f>
        <v>180.0</v>
      </c>
      <c t="str" s="33" r="W300">
        <f>VLOOKUP(B300,'Razzball Projections'!$B$2:$W$322,19,FALSE)</f>
        <v>180.0</v>
      </c>
      <c t="str" s="45" r="X300">
        <f>VLOOKUP(B300,'Razzball Projections'!$B$2:$W$322,20,FALSE)</f>
        <v>$3</v>
      </c>
      <c t="str" s="45" r="Y300">
        <f>VLOOKUP(B300,'Razzball Projections'!$B$2:$W$322,21,FALSE)</f>
        <v>$3</v>
      </c>
      <c t="str" s="45" r="Z300">
        <f>VLOOKUP(B300,'Razzball Projections'!$B$2:$W$322,22,FALSE)</f>
        <v>$3</v>
      </c>
      <c s="2" r="AB300"/>
    </row>
    <row customHeight="1" r="301" ht="15.0">
      <c t="str" s="44" r="A301">
        <f>VLOOKUP(B301&amp;"*",'Razzball Rankings'!$B$5:$H$204,7,FALSE)</f>
        <v>#N/A</v>
      </c>
      <c t="str" s="29" r="B301">
        <f>'Razzball Projections'!B300</f>
        <v>St. Louis Rams (DST)</v>
      </c>
      <c t="str" s="4" r="C301">
        <f>VLOOKUP(B301,'Razzball Projections'!$B$2:$W$322,2,FALSE)</f>
        <v>DST</v>
      </c>
      <c t="str" s="4" r="D301">
        <f>VLOOKUP(B301,'Razzball Projections'!$B$2:$W$322,3,FALSE)</f>
        <v>STL</v>
      </c>
      <c s="4" r="E301"/>
      <c t="str" s="33" r="F301">
        <f>VLOOKUP(B301,'Fantasy Pros ECR'!$B$6:$H$312,7,FALSE)</f>
        <v>#N/A</v>
      </c>
      <c t="str" s="33" r="G301">
        <f>VLOOKUP(B301,'Fantasy Pros ADP'!$B$6:$M$253,12,FALSE)</f>
        <v>#N/A</v>
      </c>
      <c t="str" s="4" r="H301">
        <f>VLOOKUP(B301,'Razzball Projections'!$B$2:$W$322,4,FALSE)</f>
        <v>0</v>
      </c>
      <c t="str" s="4" r="I301">
        <f>VLOOKUP(B301,'Razzball Projections'!$B$2:$W$322,5,FALSE)</f>
        <v>0</v>
      </c>
      <c t="str" s="4" r="J301">
        <f>VLOOKUP(B301,'Razzball Projections'!$B$2:$W$322,6,FALSE)</f>
        <v>0</v>
      </c>
      <c t="str" s="4" r="K301">
        <f>VLOOKUP(B301,'Razzball Projections'!$B$2:$W$322,7,FALSE)</f>
        <v>0</v>
      </c>
      <c t="str" s="4" r="L301">
        <f>VLOOKUP(B301,'Razzball Projections'!$B$2:$W$322,8,FALSE)</f>
        <v>0</v>
      </c>
      <c t="str" s="4" r="M301">
        <f>VLOOKUP(B301,'Razzball Projections'!$B$2:$W$322,9,FALSE)</f>
        <v>0</v>
      </c>
      <c t="str" s="4" r="N301">
        <f>VLOOKUP(B301,'Razzball Projections'!$B$2:$W$322,10,FALSE)</f>
        <v>0</v>
      </c>
      <c t="str" s="4" r="O301">
        <f>VLOOKUP(B301,'Razzball Projections'!$B$2:$W$322,11,FALSE)</f>
        <v>0</v>
      </c>
      <c t="str" s="4" r="P301">
        <f>VLOOKUP(B301,'Razzball Projections'!$B$2:$W$322,12,FALSE)</f>
        <v>0</v>
      </c>
      <c t="str" s="4" r="Q301">
        <f>VLOOKUP(B301,'Razzball Projections'!$B$2:$W$322,13,FALSE)</f>
        <v>0</v>
      </c>
      <c t="str" s="4" r="R301">
        <f>VLOOKUP(B301,'Razzball Projections'!$B$2:$W$322,14,FALSE)</f>
        <v>0</v>
      </c>
      <c t="str" s="4" r="S301">
        <f>VLOOKUP(B301,'Razzball Projections'!$B$2:$W$322,15,FALSE)</f>
        <v>0</v>
      </c>
      <c t="str" s="4" r="T301">
        <f>VLOOKUP(B301,'Razzball Projections'!$B$2:$W$322,16,FALSE)</f>
        <v>0</v>
      </c>
      <c t="str" s="33" r="U301">
        <f>VLOOKUP(LEFT(B301,5)&amp;"*",'numberFire DST-K FP'!$A$3:$L$68,10,FALSE)</f>
        <v>140.3</v>
      </c>
      <c t="str" s="33" r="V301">
        <f>VLOOKUP(LEFT(B301,3)&amp;"*",'numberFire DST-K FP'!$A$3:$L$68,10,FALSE)</f>
        <v>140.3</v>
      </c>
      <c t="str" s="33" r="W301">
        <f>VLOOKUP(B301,'Razzball Projections'!$B$2:$W$322,19,FALSE)</f>
        <v>140.3</v>
      </c>
      <c t="str" s="45" r="X301">
        <f>VLOOKUP(B301,'Razzball Projections'!$B$2:$W$322,20,FALSE)</f>
        <v>$2</v>
      </c>
      <c t="str" s="45" r="Y301">
        <f>VLOOKUP(B301,'Razzball Projections'!$B$2:$W$322,21,FALSE)</f>
        <v>$2</v>
      </c>
      <c t="str" s="45" r="Z301">
        <f>VLOOKUP(B301,'Razzball Projections'!$B$2:$W$322,22,FALSE)</f>
        <v>$2</v>
      </c>
      <c s="2" r="AB301"/>
    </row>
    <row customHeight="1" r="302" ht="15.0">
      <c t="str" s="44" r="A302">
        <f>VLOOKUP(B302&amp;"*",'Razzball Rankings'!$B$5:$H$204,7,FALSE)</f>
        <v>#N/A</v>
      </c>
      <c t="str" s="29" r="B302">
        <f>'Razzball Projections'!B301</f>
        <v>Denver Broncos (DST)</v>
      </c>
      <c t="str" s="4" r="C302">
        <f>VLOOKUP(B302,'Razzball Projections'!$B$2:$W$322,2,FALSE)</f>
        <v>DST</v>
      </c>
      <c t="str" s="4" r="D302">
        <f>VLOOKUP(B302,'Razzball Projections'!$B$2:$W$322,3,FALSE)</f>
        <v>DEN</v>
      </c>
      <c s="4" r="E302"/>
      <c t="str" s="33" r="F302">
        <f>VLOOKUP(B302,'Fantasy Pros ECR'!$B$6:$H$312,7,FALSE)</f>
        <v>#N/A</v>
      </c>
      <c t="str" s="33" r="G302">
        <f>VLOOKUP(B302,'Fantasy Pros ADP'!$B$6:$M$253,12,FALSE)</f>
        <v>#N/A</v>
      </c>
      <c t="str" s="4" r="H302">
        <f>VLOOKUP(B302,'Razzball Projections'!$B$2:$W$322,4,FALSE)</f>
        <v>0</v>
      </c>
      <c t="str" s="4" r="I302">
        <f>VLOOKUP(B302,'Razzball Projections'!$B$2:$W$322,5,FALSE)</f>
        <v>0</v>
      </c>
      <c t="str" s="4" r="J302">
        <f>VLOOKUP(B302,'Razzball Projections'!$B$2:$W$322,6,FALSE)</f>
        <v>0</v>
      </c>
      <c t="str" s="4" r="K302">
        <f>VLOOKUP(B302,'Razzball Projections'!$B$2:$W$322,7,FALSE)</f>
        <v>0</v>
      </c>
      <c t="str" s="4" r="L302">
        <f>VLOOKUP(B302,'Razzball Projections'!$B$2:$W$322,8,FALSE)</f>
        <v>0</v>
      </c>
      <c t="str" s="4" r="M302">
        <f>VLOOKUP(B302,'Razzball Projections'!$B$2:$W$322,9,FALSE)</f>
        <v>0</v>
      </c>
      <c t="str" s="4" r="N302">
        <f>VLOOKUP(B302,'Razzball Projections'!$B$2:$W$322,10,FALSE)</f>
        <v>0</v>
      </c>
      <c t="str" s="4" r="O302">
        <f>VLOOKUP(B302,'Razzball Projections'!$B$2:$W$322,11,FALSE)</f>
        <v>0</v>
      </c>
      <c t="str" s="4" r="P302">
        <f>VLOOKUP(B302,'Razzball Projections'!$B$2:$W$322,12,FALSE)</f>
        <v>0</v>
      </c>
      <c t="str" s="4" r="Q302">
        <f>VLOOKUP(B302,'Razzball Projections'!$B$2:$W$322,13,FALSE)</f>
        <v>0</v>
      </c>
      <c t="str" s="4" r="R302">
        <f>VLOOKUP(B302,'Razzball Projections'!$B$2:$W$322,14,FALSE)</f>
        <v>0</v>
      </c>
      <c t="str" s="4" r="S302">
        <f>VLOOKUP(B302,'Razzball Projections'!$B$2:$W$322,15,FALSE)</f>
        <v>0</v>
      </c>
      <c t="str" s="4" r="T302">
        <f>VLOOKUP(B302,'Razzball Projections'!$B$2:$W$322,16,FALSE)</f>
        <v>0</v>
      </c>
      <c t="str" s="33" r="U302">
        <f>VLOOKUP(LEFT(B302,5)&amp;"*",'numberFire DST-K FP'!$A$3:$L$68,10,FALSE)</f>
        <v>144.3</v>
      </c>
      <c t="str" s="33" r="V302">
        <f>VLOOKUP(LEFT(B302,3)&amp;"*",'numberFire DST-K FP'!$A$3:$L$68,10,FALSE)</f>
        <v>144.3</v>
      </c>
      <c t="str" s="33" r="W302">
        <f>VLOOKUP(B302,'Razzball Projections'!$B$2:$W$322,19,FALSE)</f>
        <v>144.3</v>
      </c>
      <c t="str" s="45" r="X302">
        <f>VLOOKUP(B302,'Razzball Projections'!$B$2:$W$322,20,FALSE)</f>
        <v>$2</v>
      </c>
      <c t="str" s="45" r="Y302">
        <f>VLOOKUP(B302,'Razzball Projections'!$B$2:$W$322,21,FALSE)</f>
        <v>$2</v>
      </c>
      <c t="str" s="45" r="Z302">
        <f>VLOOKUP(B302,'Razzball Projections'!$B$2:$W$322,22,FALSE)</f>
        <v>$2</v>
      </c>
      <c s="2" r="AB302"/>
    </row>
    <row customHeight="1" r="303" ht="15.0">
      <c t="str" s="44" r="A303">
        <f>VLOOKUP(B303&amp;"*",'Razzball Rankings'!$B$5:$H$204,7,FALSE)</f>
        <v>#N/A</v>
      </c>
      <c t="str" s="29" r="B303">
        <f>'Razzball Projections'!B302</f>
        <v>Arizona Cardinals (DST)</v>
      </c>
      <c t="str" s="4" r="C303">
        <f>VLOOKUP(B303,'Razzball Projections'!$B$2:$W$322,2,FALSE)</f>
        <v>DST</v>
      </c>
      <c t="str" s="4" r="D303">
        <f>VLOOKUP(B303,'Razzball Projections'!$B$2:$W$322,3,FALSE)</f>
        <v>ARI</v>
      </c>
      <c s="4" r="E303"/>
      <c t="str" s="33" r="F303">
        <f>VLOOKUP(B303,'Fantasy Pros ECR'!$B$6:$H$312,7,FALSE)</f>
        <v>#N/A</v>
      </c>
      <c t="str" s="33" r="G303">
        <f>VLOOKUP(B303,'Fantasy Pros ADP'!$B$6:$M$253,12,FALSE)</f>
        <v>#N/A</v>
      </c>
      <c t="str" s="4" r="H303">
        <f>VLOOKUP(B303,'Razzball Projections'!$B$2:$W$322,4,FALSE)</f>
        <v>0</v>
      </c>
      <c t="str" s="4" r="I303">
        <f>VLOOKUP(B303,'Razzball Projections'!$B$2:$W$322,5,FALSE)</f>
        <v>0</v>
      </c>
      <c t="str" s="4" r="J303">
        <f>VLOOKUP(B303,'Razzball Projections'!$B$2:$W$322,6,FALSE)</f>
        <v>0</v>
      </c>
      <c t="str" s="4" r="K303">
        <f>VLOOKUP(B303,'Razzball Projections'!$B$2:$W$322,7,FALSE)</f>
        <v>0</v>
      </c>
      <c t="str" s="4" r="L303">
        <f>VLOOKUP(B303,'Razzball Projections'!$B$2:$W$322,8,FALSE)</f>
        <v>0</v>
      </c>
      <c t="str" s="4" r="M303">
        <f>VLOOKUP(B303,'Razzball Projections'!$B$2:$W$322,9,FALSE)</f>
        <v>0</v>
      </c>
      <c t="str" s="4" r="N303">
        <f>VLOOKUP(B303,'Razzball Projections'!$B$2:$W$322,10,FALSE)</f>
        <v>0</v>
      </c>
      <c t="str" s="4" r="O303">
        <f>VLOOKUP(B303,'Razzball Projections'!$B$2:$W$322,11,FALSE)</f>
        <v>0</v>
      </c>
      <c t="str" s="4" r="P303">
        <f>VLOOKUP(B303,'Razzball Projections'!$B$2:$W$322,12,FALSE)</f>
        <v>0</v>
      </c>
      <c t="str" s="4" r="Q303">
        <f>VLOOKUP(B303,'Razzball Projections'!$B$2:$W$322,13,FALSE)</f>
        <v>0</v>
      </c>
      <c t="str" s="4" r="R303">
        <f>VLOOKUP(B303,'Razzball Projections'!$B$2:$W$322,14,FALSE)</f>
        <v>0</v>
      </c>
      <c t="str" s="4" r="S303">
        <f>VLOOKUP(B303,'Razzball Projections'!$B$2:$W$322,15,FALSE)</f>
        <v>0</v>
      </c>
      <c t="str" s="4" r="T303">
        <f>VLOOKUP(B303,'Razzball Projections'!$B$2:$W$322,16,FALSE)</f>
        <v>0</v>
      </c>
      <c t="str" s="33" r="U303">
        <f>VLOOKUP(LEFT(B303,5)&amp;"*",'numberFire DST-K FP'!$A$3:$L$68,10,FALSE)</f>
        <v>150.4</v>
      </c>
      <c t="str" s="33" r="V303">
        <f>VLOOKUP(LEFT(B303,3)&amp;"*",'numberFire DST-K FP'!$A$3:$L$68,10,FALSE)</f>
        <v>150.4</v>
      </c>
      <c t="str" s="33" r="W303">
        <f>VLOOKUP(B303,'Razzball Projections'!$B$2:$W$322,19,FALSE)</f>
        <v>150.4</v>
      </c>
      <c t="str" s="45" r="X303">
        <f>VLOOKUP(B303,'Razzball Projections'!$B$2:$W$322,20,FALSE)</f>
        <v>$2</v>
      </c>
      <c t="str" s="45" r="Y303">
        <f>VLOOKUP(B303,'Razzball Projections'!$B$2:$W$322,21,FALSE)</f>
        <v>$2</v>
      </c>
      <c t="str" s="45" r="Z303">
        <f>VLOOKUP(B303,'Razzball Projections'!$B$2:$W$322,22,FALSE)</f>
        <v>$2</v>
      </c>
      <c s="2" r="AB303"/>
    </row>
    <row customHeight="1" r="304" ht="15.0">
      <c t="str" s="44" r="A304">
        <f>VLOOKUP(B304&amp;"*",'Razzball Rankings'!$B$5:$H$204,7,FALSE)</f>
        <v>#N/A</v>
      </c>
      <c t="str" s="29" r="B304">
        <f>'Razzball Projections'!B303</f>
        <v>Cincinnati Bengals (DST)</v>
      </c>
      <c t="str" s="4" r="C304">
        <f>VLOOKUP(B304,'Razzball Projections'!$B$2:$W$322,2,FALSE)</f>
        <v>DST</v>
      </c>
      <c t="str" s="4" r="D304">
        <f>VLOOKUP(B304,'Razzball Projections'!$B$2:$W$322,3,FALSE)</f>
        <v>CIN</v>
      </c>
      <c s="4" r="E304"/>
      <c t="str" s="33" r="F304">
        <f>VLOOKUP(B304,'Fantasy Pros ECR'!$B$6:$H$312,7,FALSE)</f>
        <v>#N/A</v>
      </c>
      <c t="str" s="33" r="G304">
        <f>VLOOKUP(B304,'Fantasy Pros ADP'!$B$6:$M$253,12,FALSE)</f>
        <v>#N/A</v>
      </c>
      <c t="str" s="4" r="H304">
        <f>VLOOKUP(B304,'Razzball Projections'!$B$2:$W$322,4,FALSE)</f>
        <v>0</v>
      </c>
      <c t="str" s="4" r="I304">
        <f>VLOOKUP(B304,'Razzball Projections'!$B$2:$W$322,5,FALSE)</f>
        <v>0</v>
      </c>
      <c t="str" s="4" r="J304">
        <f>VLOOKUP(B304,'Razzball Projections'!$B$2:$W$322,6,FALSE)</f>
        <v>0</v>
      </c>
      <c t="str" s="4" r="K304">
        <f>VLOOKUP(B304,'Razzball Projections'!$B$2:$W$322,7,FALSE)</f>
        <v>0</v>
      </c>
      <c t="str" s="4" r="L304">
        <f>VLOOKUP(B304,'Razzball Projections'!$B$2:$W$322,8,FALSE)</f>
        <v>0</v>
      </c>
      <c t="str" s="4" r="M304">
        <f>VLOOKUP(B304,'Razzball Projections'!$B$2:$W$322,9,FALSE)</f>
        <v>0</v>
      </c>
      <c t="str" s="4" r="N304">
        <f>VLOOKUP(B304,'Razzball Projections'!$B$2:$W$322,10,FALSE)</f>
        <v>0</v>
      </c>
      <c t="str" s="4" r="O304">
        <f>VLOOKUP(B304,'Razzball Projections'!$B$2:$W$322,11,FALSE)</f>
        <v>0</v>
      </c>
      <c t="str" s="4" r="P304">
        <f>VLOOKUP(B304,'Razzball Projections'!$B$2:$W$322,12,FALSE)</f>
        <v>0</v>
      </c>
      <c t="str" s="4" r="Q304">
        <f>VLOOKUP(B304,'Razzball Projections'!$B$2:$W$322,13,FALSE)</f>
        <v>0</v>
      </c>
      <c t="str" s="4" r="R304">
        <f>VLOOKUP(B304,'Razzball Projections'!$B$2:$W$322,14,FALSE)</f>
        <v>0</v>
      </c>
      <c t="str" s="4" r="S304">
        <f>VLOOKUP(B304,'Razzball Projections'!$B$2:$W$322,15,FALSE)</f>
        <v>0</v>
      </c>
      <c t="str" s="4" r="T304">
        <f>VLOOKUP(B304,'Razzball Projections'!$B$2:$W$322,16,FALSE)</f>
        <v>0</v>
      </c>
      <c t="str" s="33" r="U304">
        <f>VLOOKUP(LEFT(B304,5)&amp;"*",'numberFire DST-K FP'!$A$3:$L$68,10,FALSE)</f>
        <v>169.4</v>
      </c>
      <c t="str" s="33" r="V304">
        <f>VLOOKUP(LEFT(B304,3)&amp;"*",'numberFire DST-K FP'!$A$3:$L$68,10,FALSE)</f>
        <v>169.4</v>
      </c>
      <c t="str" s="33" r="W304">
        <f>VLOOKUP(B304,'Razzball Projections'!$B$2:$W$322,19,FALSE)</f>
        <v>169.4</v>
      </c>
      <c t="str" s="45" r="X304">
        <f>VLOOKUP(B304,'Razzball Projections'!$B$2:$W$322,20,FALSE)</f>
        <v>$2</v>
      </c>
      <c t="str" s="45" r="Y304">
        <f>VLOOKUP(B304,'Razzball Projections'!$B$2:$W$322,21,FALSE)</f>
        <v>$2</v>
      </c>
      <c t="str" s="45" r="Z304">
        <f>VLOOKUP(B304,'Razzball Projections'!$B$2:$W$322,22,FALSE)</f>
        <v>$2</v>
      </c>
      <c s="2" r="AB304"/>
    </row>
    <row customHeight="1" r="305" ht="15.0">
      <c t="str" s="44" r="A305">
        <f>VLOOKUP(B305&amp;"*",'Razzball Rankings'!$B$5:$H$204,7,FALSE)</f>
        <v>#N/A</v>
      </c>
      <c t="str" s="29" r="B305">
        <f>'Razzball Projections'!B304</f>
        <v>San Francisco 49ers (DST)</v>
      </c>
      <c t="str" s="4" r="C305">
        <f>VLOOKUP(B305,'Razzball Projections'!$B$2:$W$322,2,FALSE)</f>
        <v>DST</v>
      </c>
      <c t="str" s="4" r="D305">
        <f>VLOOKUP(B305,'Razzball Projections'!$B$2:$W$322,3,FALSE)</f>
        <v>SF</v>
      </c>
      <c s="4" r="E305"/>
      <c t="str" s="33" r="F305">
        <f>VLOOKUP(B305,'Fantasy Pros ECR'!$B$6:$H$312,7,FALSE)</f>
        <v>#N/A</v>
      </c>
      <c t="str" s="33" r="G305">
        <f>VLOOKUP(B305,'Fantasy Pros ADP'!$B$6:$M$253,12,FALSE)</f>
        <v>#N/A</v>
      </c>
      <c t="str" s="4" r="H305">
        <f>VLOOKUP(B305,'Razzball Projections'!$B$2:$W$322,4,FALSE)</f>
        <v>0</v>
      </c>
      <c t="str" s="4" r="I305">
        <f>VLOOKUP(B305,'Razzball Projections'!$B$2:$W$322,5,FALSE)</f>
        <v>0</v>
      </c>
      <c t="str" s="4" r="J305">
        <f>VLOOKUP(B305,'Razzball Projections'!$B$2:$W$322,6,FALSE)</f>
        <v>0</v>
      </c>
      <c t="str" s="4" r="K305">
        <f>VLOOKUP(B305,'Razzball Projections'!$B$2:$W$322,7,FALSE)</f>
        <v>0</v>
      </c>
      <c t="str" s="4" r="L305">
        <f>VLOOKUP(B305,'Razzball Projections'!$B$2:$W$322,8,FALSE)</f>
        <v>0</v>
      </c>
      <c t="str" s="4" r="M305">
        <f>VLOOKUP(B305,'Razzball Projections'!$B$2:$W$322,9,FALSE)</f>
        <v>0</v>
      </c>
      <c t="str" s="4" r="N305">
        <f>VLOOKUP(B305,'Razzball Projections'!$B$2:$W$322,10,FALSE)</f>
        <v>0</v>
      </c>
      <c t="str" s="4" r="O305">
        <f>VLOOKUP(B305,'Razzball Projections'!$B$2:$W$322,11,FALSE)</f>
        <v>0</v>
      </c>
      <c t="str" s="4" r="P305">
        <f>VLOOKUP(B305,'Razzball Projections'!$B$2:$W$322,12,FALSE)</f>
        <v>0</v>
      </c>
      <c t="str" s="4" r="Q305">
        <f>VLOOKUP(B305,'Razzball Projections'!$B$2:$W$322,13,FALSE)</f>
        <v>0</v>
      </c>
      <c t="str" s="4" r="R305">
        <f>VLOOKUP(B305,'Razzball Projections'!$B$2:$W$322,14,FALSE)</f>
        <v>0</v>
      </c>
      <c t="str" s="4" r="S305">
        <f>VLOOKUP(B305,'Razzball Projections'!$B$2:$W$322,15,FALSE)</f>
        <v>0</v>
      </c>
      <c t="str" s="4" r="T305">
        <f>VLOOKUP(B305,'Razzball Projections'!$B$2:$W$322,16,FALSE)</f>
        <v>0</v>
      </c>
      <c t="str" s="33" r="U305">
        <f>VLOOKUP(LEFT(B305,5)&amp;"*",'numberFire DST-K FP'!$A$3:$L$68,10,FALSE)</f>
        <v>161.5</v>
      </c>
      <c t="str" s="33" r="V305">
        <f>VLOOKUP(LEFT(B305,3)&amp;"*",'numberFire DST-K FP'!$A$3:$L$68,10,FALSE)</f>
        <v>161.5</v>
      </c>
      <c t="str" s="33" r="W305">
        <f>VLOOKUP(B305,'Razzball Projections'!$B$2:$W$322,19,FALSE)</f>
        <v>161.5</v>
      </c>
      <c t="str" s="45" r="X305">
        <f>VLOOKUP(B305,'Razzball Projections'!$B$2:$W$322,20,FALSE)</f>
        <v>$2</v>
      </c>
      <c t="str" s="45" r="Y305">
        <f>VLOOKUP(B305,'Razzball Projections'!$B$2:$W$322,21,FALSE)</f>
        <v>$2</v>
      </c>
      <c t="str" s="45" r="Z305">
        <f>VLOOKUP(B305,'Razzball Projections'!$B$2:$W$322,22,FALSE)</f>
        <v>$2</v>
      </c>
      <c s="2" r="AB305"/>
    </row>
    <row customHeight="1" r="306" ht="15.0">
      <c t="str" s="44" r="A306">
        <f>VLOOKUP(B306&amp;"*",'Razzball Rankings'!$B$5:$H$204,7,FALSE)</f>
        <v>#N/A</v>
      </c>
      <c t="str" s="29" r="B306">
        <f>'Razzball Projections'!B305</f>
        <v>New England Patriots (DST)</v>
      </c>
      <c t="str" s="4" r="C306">
        <f>VLOOKUP(B306,'Razzball Projections'!$B$2:$W$322,2,FALSE)</f>
        <v>DST</v>
      </c>
      <c t="str" s="4" r="D306">
        <f>VLOOKUP(B306,'Razzball Projections'!$B$2:$W$322,3,FALSE)</f>
        <v>NE</v>
      </c>
      <c s="4" r="E306"/>
      <c t="str" s="33" r="F306">
        <f>VLOOKUP(B306,'Fantasy Pros ECR'!$B$6:$H$312,7,FALSE)</f>
        <v>#N/A</v>
      </c>
      <c t="str" s="33" r="G306">
        <f>VLOOKUP(B306,'Fantasy Pros ADP'!$B$6:$M$253,12,FALSE)</f>
        <v>#N/A</v>
      </c>
      <c t="str" s="4" r="H306">
        <f>VLOOKUP(B306,'Razzball Projections'!$B$2:$W$322,4,FALSE)</f>
        <v>0</v>
      </c>
      <c t="str" s="4" r="I306">
        <f>VLOOKUP(B306,'Razzball Projections'!$B$2:$W$322,5,FALSE)</f>
        <v>0</v>
      </c>
      <c t="str" s="4" r="J306">
        <f>VLOOKUP(B306,'Razzball Projections'!$B$2:$W$322,6,FALSE)</f>
        <v>0</v>
      </c>
      <c t="str" s="4" r="K306">
        <f>VLOOKUP(B306,'Razzball Projections'!$B$2:$W$322,7,FALSE)</f>
        <v>0</v>
      </c>
      <c t="str" s="4" r="L306">
        <f>VLOOKUP(B306,'Razzball Projections'!$B$2:$W$322,8,FALSE)</f>
        <v>0</v>
      </c>
      <c t="str" s="4" r="M306">
        <f>VLOOKUP(B306,'Razzball Projections'!$B$2:$W$322,9,FALSE)</f>
        <v>0</v>
      </c>
      <c t="str" s="4" r="N306">
        <f>VLOOKUP(B306,'Razzball Projections'!$B$2:$W$322,10,FALSE)</f>
        <v>0</v>
      </c>
      <c t="str" s="4" r="O306">
        <f>VLOOKUP(B306,'Razzball Projections'!$B$2:$W$322,11,FALSE)</f>
        <v>0</v>
      </c>
      <c t="str" s="4" r="P306">
        <f>VLOOKUP(B306,'Razzball Projections'!$B$2:$W$322,12,FALSE)</f>
        <v>0</v>
      </c>
      <c t="str" s="4" r="Q306">
        <f>VLOOKUP(B306,'Razzball Projections'!$B$2:$W$322,13,FALSE)</f>
        <v>0</v>
      </c>
      <c t="str" s="4" r="R306">
        <f>VLOOKUP(B306,'Razzball Projections'!$B$2:$W$322,14,FALSE)</f>
        <v>0</v>
      </c>
      <c t="str" s="4" r="S306">
        <f>VLOOKUP(B306,'Razzball Projections'!$B$2:$W$322,15,FALSE)</f>
        <v>0</v>
      </c>
      <c t="str" s="4" r="T306">
        <f>VLOOKUP(B306,'Razzball Projections'!$B$2:$W$322,16,FALSE)</f>
        <v>0</v>
      </c>
      <c t="str" s="33" r="U306">
        <f>VLOOKUP(LEFT(B306,5)&amp;"*",'numberFire DST-K FP'!$A$3:$L$68,10,FALSE)</f>
        <v>139.5</v>
      </c>
      <c t="str" s="33" r="V306">
        <f>VLOOKUP(LEFT(B306,3)&amp;"*",'numberFire DST-K FP'!$A$3:$L$68,10,FALSE)</f>
        <v>141.0</v>
      </c>
      <c t="str" s="33" r="W306">
        <f>VLOOKUP(B306,'Razzball Projections'!$B$2:$W$322,19,FALSE)</f>
        <v>139.5</v>
      </c>
      <c t="str" s="45" r="X306">
        <f>VLOOKUP(B306,'Razzball Projections'!$B$2:$W$322,20,FALSE)</f>
        <v>$1</v>
      </c>
      <c t="str" s="45" r="Y306">
        <f>VLOOKUP(B306,'Razzball Projections'!$B$2:$W$322,21,FALSE)</f>
        <v>$1</v>
      </c>
      <c t="str" s="45" r="Z306">
        <f>VLOOKUP(B306,'Razzball Projections'!$B$2:$W$322,22,FALSE)</f>
        <v>$1</v>
      </c>
      <c s="2" r="AB306"/>
    </row>
    <row customHeight="1" r="307" ht="15.0">
      <c t="str" s="44" r="A307">
        <f>VLOOKUP(B307&amp;"*",'Razzball Rankings'!$B$5:$H$204,7,FALSE)</f>
        <v>#N/A</v>
      </c>
      <c t="str" s="29" r="B307">
        <f>'Razzball Projections'!B306</f>
        <v>Chicago Bears (DST)</v>
      </c>
      <c t="str" s="4" r="C307">
        <f>VLOOKUP(B307,'Razzball Projections'!$B$2:$W$322,2,FALSE)</f>
        <v>DST</v>
      </c>
      <c t="str" s="4" r="D307">
        <f>VLOOKUP(B307,'Razzball Projections'!$B$2:$W$322,3,FALSE)</f>
        <v>CHI</v>
      </c>
      <c s="4" r="E307"/>
      <c t="str" s="33" r="F307">
        <f>VLOOKUP(B307,'Fantasy Pros ECR'!$B$6:$H$312,7,FALSE)</f>
        <v>#N/A</v>
      </c>
      <c t="str" s="33" r="G307">
        <f>VLOOKUP(B307,'Fantasy Pros ADP'!$B$6:$M$253,12,FALSE)</f>
        <v>#N/A</v>
      </c>
      <c t="str" s="4" r="H307">
        <f>VLOOKUP(B307,'Razzball Projections'!$B$2:$W$322,4,FALSE)</f>
        <v>0</v>
      </c>
      <c t="str" s="4" r="I307">
        <f>VLOOKUP(B307,'Razzball Projections'!$B$2:$W$322,5,FALSE)</f>
        <v>0</v>
      </c>
      <c t="str" s="4" r="J307">
        <f>VLOOKUP(B307,'Razzball Projections'!$B$2:$W$322,6,FALSE)</f>
        <v>0</v>
      </c>
      <c t="str" s="4" r="K307">
        <f>VLOOKUP(B307,'Razzball Projections'!$B$2:$W$322,7,FALSE)</f>
        <v>0</v>
      </c>
      <c t="str" s="4" r="L307">
        <f>VLOOKUP(B307,'Razzball Projections'!$B$2:$W$322,8,FALSE)</f>
        <v>0</v>
      </c>
      <c t="str" s="4" r="M307">
        <f>VLOOKUP(B307,'Razzball Projections'!$B$2:$W$322,9,FALSE)</f>
        <v>0</v>
      </c>
      <c t="str" s="4" r="N307">
        <f>VLOOKUP(B307,'Razzball Projections'!$B$2:$W$322,10,FALSE)</f>
        <v>0</v>
      </c>
      <c t="str" s="4" r="O307">
        <f>VLOOKUP(B307,'Razzball Projections'!$B$2:$W$322,11,FALSE)</f>
        <v>0</v>
      </c>
      <c t="str" s="4" r="P307">
        <f>VLOOKUP(B307,'Razzball Projections'!$B$2:$W$322,12,FALSE)</f>
        <v>0</v>
      </c>
      <c t="str" s="4" r="Q307">
        <f>VLOOKUP(B307,'Razzball Projections'!$B$2:$W$322,13,FALSE)</f>
        <v>0</v>
      </c>
      <c t="str" s="4" r="R307">
        <f>VLOOKUP(B307,'Razzball Projections'!$B$2:$W$322,14,FALSE)</f>
        <v>0</v>
      </c>
      <c t="str" s="4" r="S307">
        <f>VLOOKUP(B307,'Razzball Projections'!$B$2:$W$322,15,FALSE)</f>
        <v>0</v>
      </c>
      <c t="str" s="4" r="T307">
        <f>VLOOKUP(B307,'Razzball Projections'!$B$2:$W$322,16,FALSE)</f>
        <v>0</v>
      </c>
      <c t="str" s="33" r="U307">
        <f>VLOOKUP(LEFT(B307,5)&amp;"*",'numberFire DST-K FP'!$A$3:$L$68,10,FALSE)</f>
        <v>111.5</v>
      </c>
      <c t="str" s="33" r="V307">
        <f>VLOOKUP(LEFT(B307,3)&amp;"*",'numberFire DST-K FP'!$A$3:$L$68,10,FALSE)</f>
        <v>111.5</v>
      </c>
      <c t="str" s="33" r="W307">
        <f>VLOOKUP(B307,'Razzball Projections'!$B$2:$W$322,19,FALSE)</f>
        <v>111.5</v>
      </c>
      <c t="str" s="45" r="X307">
        <f>VLOOKUP(B307,'Razzball Projections'!$B$2:$W$322,20,FALSE)</f>
        <v>$1</v>
      </c>
      <c t="str" s="45" r="Y307">
        <f>VLOOKUP(B307,'Razzball Projections'!$B$2:$W$322,21,FALSE)</f>
        <v>$1</v>
      </c>
      <c t="str" s="45" r="Z307">
        <f>VLOOKUP(B307,'Razzball Projections'!$B$2:$W$322,22,FALSE)</f>
        <v>$1</v>
      </c>
      <c s="2" r="AB307"/>
    </row>
    <row customHeight="1" r="308" ht="15.0">
      <c t="str" s="44" r="A308">
        <f>VLOOKUP(B308&amp;"*",'Razzball Rankings'!$B$5:$H$204,7,FALSE)</f>
        <v>#N/A</v>
      </c>
      <c t="str" s="29" r="B308">
        <f>'Razzball Projections'!B307</f>
        <v>Stephen Gostkowski</v>
      </c>
      <c t="str" s="4" r="C308">
        <f>VLOOKUP(B308,'Razzball Projections'!$B$2:$W$322,2,FALSE)</f>
        <v>K</v>
      </c>
      <c t="str" s="4" r="D308">
        <f>VLOOKUP(B308,'Razzball Projections'!$B$2:$W$322,3,FALSE)</f>
        <v>NE</v>
      </c>
      <c s="4" r="E308"/>
      <c t="str" s="33" r="F308">
        <f>VLOOKUP(B308,'Fantasy Pros ECR'!$B$6:$H$312,7,FALSE)</f>
        <v>184.3</v>
      </c>
      <c t="str" s="33" r="G308">
        <f>VLOOKUP(B308,'Fantasy Pros ADP'!$B$6:$M$253,12,FALSE)</f>
        <v>100.0</v>
      </c>
      <c t="str" s="4" r="H308">
        <f>VLOOKUP(B308,'Razzball Projections'!$B$2:$W$322,4,FALSE)</f>
        <v>0</v>
      </c>
      <c t="str" s="4" r="I308">
        <f>VLOOKUP(B308,'Razzball Projections'!$B$2:$W$322,5,FALSE)</f>
        <v>0</v>
      </c>
      <c t="str" s="4" r="J308">
        <f>VLOOKUP(B308,'Razzball Projections'!$B$2:$W$322,6,FALSE)</f>
        <v>0</v>
      </c>
      <c t="str" s="4" r="K308">
        <f>VLOOKUP(B308,'Razzball Projections'!$B$2:$W$322,7,FALSE)</f>
        <v>0</v>
      </c>
      <c t="str" s="4" r="L308">
        <f>VLOOKUP(B308,'Razzball Projections'!$B$2:$W$322,8,FALSE)</f>
        <v>0</v>
      </c>
      <c t="str" s="4" r="M308">
        <f>VLOOKUP(B308,'Razzball Projections'!$B$2:$W$322,9,FALSE)</f>
        <v>0</v>
      </c>
      <c t="str" s="4" r="N308">
        <f>VLOOKUP(B308,'Razzball Projections'!$B$2:$W$322,10,FALSE)</f>
        <v>0</v>
      </c>
      <c t="str" s="4" r="O308">
        <f>VLOOKUP(B308,'Razzball Projections'!$B$2:$W$322,11,FALSE)</f>
        <v>0</v>
      </c>
      <c t="str" s="4" r="P308">
        <f>VLOOKUP(B308,'Razzball Projections'!$B$2:$W$322,12,FALSE)</f>
        <v>0</v>
      </c>
      <c t="str" s="4" r="Q308">
        <f>VLOOKUP(B308,'Razzball Projections'!$B$2:$W$322,13,FALSE)</f>
        <v>0</v>
      </c>
      <c t="str" s="4" r="R308">
        <f>VLOOKUP(B308,'Razzball Projections'!$B$2:$W$322,14,FALSE)</f>
        <v>0</v>
      </c>
      <c t="str" s="4" r="S308">
        <f>VLOOKUP(B308,'Razzball Projections'!$B$2:$W$322,15,FALSE)</f>
        <v>0</v>
      </c>
      <c t="str" s="4" r="T308">
        <f>VLOOKUP(B308,'Razzball Projections'!$B$2:$W$322,16,FALSE)</f>
        <v>0</v>
      </c>
      <c t="str" s="33" r="U308">
        <f>VLOOKUP(LEFT(B308,5)&amp;"*",'numberFire DST-K FP'!$A$3:$L$68,12,FALSE)</f>
        <v>142.0</v>
      </c>
      <c t="str" s="33" r="V308">
        <f>U308</f>
        <v>142.0</v>
      </c>
      <c t="str" s="33" r="W308">
        <f>U308</f>
        <v>142.0</v>
      </c>
      <c t="str" s="45" r="X308">
        <f>VLOOKUP(B308,'Razzball Projections'!$B$2:$W$322,20,FALSE)</f>
        <v>$1</v>
      </c>
      <c t="str" s="45" r="Y308">
        <f>VLOOKUP(B308,'Razzball Projections'!$B$2:$W$322,21,FALSE)</f>
        <v>$1</v>
      </c>
      <c t="str" s="45" r="Z308">
        <f>VLOOKUP(B308,'Razzball Projections'!$B$2:$W$322,22,FALSE)</f>
        <v>$1</v>
      </c>
      <c s="2" r="AB308"/>
    </row>
    <row customHeight="1" r="309" ht="15.0">
      <c t="str" s="44" r="A309">
        <f>VLOOKUP(B309&amp;"*",'Razzball Rankings'!$B$5:$H$204,7,FALSE)</f>
        <v>#N/A</v>
      </c>
      <c t="str" s="29" r="B309">
        <f>'Razzball Projections'!B308</f>
        <v>Phil Dawson</v>
      </c>
      <c t="str" s="4" r="C309">
        <f>VLOOKUP(B309,'Razzball Projections'!$B$2:$W$322,2,FALSE)</f>
        <v>K</v>
      </c>
      <c t="str" s="4" r="D309">
        <f>VLOOKUP(B309,'Razzball Projections'!$B$2:$W$322,3,FALSE)</f>
        <v>SF</v>
      </c>
      <c s="4" r="E309"/>
      <c t="str" s="33" r="F309">
        <f>VLOOKUP(B309,'Fantasy Pros ECR'!$B$6:$H$312,7,FALSE)</f>
        <v>187.3</v>
      </c>
      <c t="str" s="33" r="G309">
        <f>VLOOKUP(B309,'Fantasy Pros ADP'!$B$6:$M$253,12,FALSE)</f>
        <v>133.2</v>
      </c>
      <c t="str" s="4" r="H309">
        <f>VLOOKUP(B309,'Razzball Projections'!$B$2:$W$322,4,FALSE)</f>
        <v>0</v>
      </c>
      <c t="str" s="4" r="I309">
        <f>VLOOKUP(B309,'Razzball Projections'!$B$2:$W$322,5,FALSE)</f>
        <v>0</v>
      </c>
      <c t="str" s="4" r="J309">
        <f>VLOOKUP(B309,'Razzball Projections'!$B$2:$W$322,6,FALSE)</f>
        <v>0</v>
      </c>
      <c t="str" s="4" r="K309">
        <f>VLOOKUP(B309,'Razzball Projections'!$B$2:$W$322,7,FALSE)</f>
        <v>0</v>
      </c>
      <c t="str" s="4" r="L309">
        <f>VLOOKUP(B309,'Razzball Projections'!$B$2:$W$322,8,FALSE)</f>
        <v>0</v>
      </c>
      <c t="str" s="4" r="M309">
        <f>VLOOKUP(B309,'Razzball Projections'!$B$2:$W$322,9,FALSE)</f>
        <v>0</v>
      </c>
      <c t="str" s="4" r="N309">
        <f>VLOOKUP(B309,'Razzball Projections'!$B$2:$W$322,10,FALSE)</f>
        <v>0</v>
      </c>
      <c t="str" s="4" r="O309">
        <f>VLOOKUP(B309,'Razzball Projections'!$B$2:$W$322,11,FALSE)</f>
        <v>0</v>
      </c>
      <c t="str" s="4" r="P309">
        <f>VLOOKUP(B309,'Razzball Projections'!$B$2:$W$322,12,FALSE)</f>
        <v>0</v>
      </c>
      <c t="str" s="4" r="Q309">
        <f>VLOOKUP(B309,'Razzball Projections'!$B$2:$W$322,13,FALSE)</f>
        <v>0</v>
      </c>
      <c t="str" s="4" r="R309">
        <f>VLOOKUP(B309,'Razzball Projections'!$B$2:$W$322,14,FALSE)</f>
        <v>0</v>
      </c>
      <c t="str" s="4" r="S309">
        <f>VLOOKUP(B309,'Razzball Projections'!$B$2:$W$322,15,FALSE)</f>
        <v>0</v>
      </c>
      <c t="str" s="4" r="T309">
        <f>VLOOKUP(B309,'Razzball Projections'!$B$2:$W$322,16,FALSE)</f>
        <v>0</v>
      </c>
      <c t="str" s="33" r="U309">
        <f>VLOOKUP(LEFT(B309,5)&amp;"*",'numberFire DST-K FP'!$A$3:$L$68,12,FALSE)</f>
        <v>137.6</v>
      </c>
      <c t="str" s="33" r="V309">
        <f>U309</f>
        <v>137.6</v>
      </c>
      <c t="str" s="33" r="W309">
        <f>U309</f>
        <v>137.6</v>
      </c>
      <c t="str" s="45" r="X309">
        <f>VLOOKUP(B309,'Razzball Projections'!$B$2:$W$322,20,FALSE)</f>
        <v>$1</v>
      </c>
      <c t="str" s="45" r="Y309">
        <f>VLOOKUP(B309,'Razzball Projections'!$B$2:$W$322,21,FALSE)</f>
        <v>$1</v>
      </c>
      <c t="str" s="45" r="Z309">
        <f>VLOOKUP(B309,'Razzball Projections'!$B$2:$W$322,22,FALSE)</f>
        <v>$1</v>
      </c>
      <c s="2" r="AB309"/>
    </row>
    <row customHeight="1" r="310" ht="15.0">
      <c t="str" s="44" r="A310">
        <f>VLOOKUP(B310&amp;"*",'Razzball Rankings'!$B$5:$H$204,7,FALSE)</f>
        <v>#N/A</v>
      </c>
      <c t="str" s="29" r="B310">
        <f>'Razzball Projections'!B309</f>
        <v>Green Bay Packers (DST)</v>
      </c>
      <c t="str" s="4" r="C310">
        <f>VLOOKUP(B310,'Razzball Projections'!$B$2:$W$322,2,FALSE)</f>
        <v>DST</v>
      </c>
      <c t="str" s="4" r="D310">
        <f>VLOOKUP(B310,'Razzball Projections'!$B$2:$W$322,3,FALSE)</f>
        <v>GB</v>
      </c>
      <c s="4" r="E310"/>
      <c t="str" s="33" r="F310">
        <f>VLOOKUP(B310,'Fantasy Pros ECR'!$B$6:$H$312,7,FALSE)</f>
        <v>#N/A</v>
      </c>
      <c t="str" s="33" r="G310">
        <f>VLOOKUP(B310,'Fantasy Pros ADP'!$B$6:$M$253,12,FALSE)</f>
        <v>#N/A</v>
      </c>
      <c t="str" s="4" r="H310">
        <f>VLOOKUP(B310,'Razzball Projections'!$B$2:$W$322,4,FALSE)</f>
        <v>0</v>
      </c>
      <c t="str" s="4" r="I310">
        <f>VLOOKUP(B310,'Razzball Projections'!$B$2:$W$322,5,FALSE)</f>
        <v>0</v>
      </c>
      <c t="str" s="4" r="J310">
        <f>VLOOKUP(B310,'Razzball Projections'!$B$2:$W$322,6,FALSE)</f>
        <v>0</v>
      </c>
      <c t="str" s="4" r="K310">
        <f>VLOOKUP(B310,'Razzball Projections'!$B$2:$W$322,7,FALSE)</f>
        <v>0</v>
      </c>
      <c t="str" s="4" r="L310">
        <f>VLOOKUP(B310,'Razzball Projections'!$B$2:$W$322,8,FALSE)</f>
        <v>0</v>
      </c>
      <c t="str" s="4" r="M310">
        <f>VLOOKUP(B310,'Razzball Projections'!$B$2:$W$322,9,FALSE)</f>
        <v>0</v>
      </c>
      <c t="str" s="4" r="N310">
        <f>VLOOKUP(B310,'Razzball Projections'!$B$2:$W$322,10,FALSE)</f>
        <v>0</v>
      </c>
      <c t="str" s="4" r="O310">
        <f>VLOOKUP(B310,'Razzball Projections'!$B$2:$W$322,11,FALSE)</f>
        <v>0</v>
      </c>
      <c t="str" s="4" r="P310">
        <f>VLOOKUP(B310,'Razzball Projections'!$B$2:$W$322,12,FALSE)</f>
        <v>0</v>
      </c>
      <c t="str" s="4" r="Q310">
        <f>VLOOKUP(B310,'Razzball Projections'!$B$2:$W$322,13,FALSE)</f>
        <v>0</v>
      </c>
      <c t="str" s="4" r="R310">
        <f>VLOOKUP(B310,'Razzball Projections'!$B$2:$W$322,14,FALSE)</f>
        <v>0</v>
      </c>
      <c t="str" s="4" r="S310">
        <f>VLOOKUP(B310,'Razzball Projections'!$B$2:$W$322,15,FALSE)</f>
        <v>0</v>
      </c>
      <c t="str" s="4" r="T310">
        <f>VLOOKUP(B310,'Razzball Projections'!$B$2:$W$322,16,FALSE)</f>
        <v>0</v>
      </c>
      <c t="str" s="33" r="U310">
        <f>VLOOKUP(LEFT(B310,5)&amp;"*",'numberFire DST-K FP'!$A$3:$L$68,10,FALSE)</f>
        <v>106.9</v>
      </c>
      <c t="str" s="33" r="V310">
        <f>U310</f>
        <v>106.9</v>
      </c>
      <c t="str" s="33" r="W310">
        <f>U310</f>
        <v>106.9</v>
      </c>
      <c t="str" s="45" r="X310">
        <f>VLOOKUP(B310,'Razzball Projections'!$B$2:$W$322,20,FALSE)</f>
        <v>$1</v>
      </c>
      <c t="str" s="45" r="Y310">
        <f>VLOOKUP(B310,'Razzball Projections'!$B$2:$W$322,21,FALSE)</f>
        <v>$1</v>
      </c>
      <c t="str" s="45" r="Z310">
        <f>VLOOKUP(B310,'Razzball Projections'!$B$2:$W$322,22,FALSE)</f>
        <v>$1</v>
      </c>
      <c s="2" r="AB310"/>
    </row>
    <row customHeight="1" r="311" ht="15.0">
      <c t="str" s="44" r="A311">
        <f>VLOOKUP(B311&amp;"*",'Razzball Rankings'!$B$5:$H$204,7,FALSE)</f>
        <v>#N/A</v>
      </c>
      <c t="str" s="29" r="B311">
        <f>'Razzball Projections'!B310</f>
        <v>Justin Tucker</v>
      </c>
      <c t="str" s="4" r="C311">
        <f>VLOOKUP(B311,'Razzball Projections'!$B$2:$W$322,2,FALSE)</f>
        <v>K</v>
      </c>
      <c t="str" s="4" r="D311">
        <f>VLOOKUP(B311,'Razzball Projections'!$B$2:$W$322,3,FALSE)</f>
        <v>BAL</v>
      </c>
      <c s="4" r="E311"/>
      <c t="str" s="33" r="F311">
        <f>VLOOKUP(B311,'Fantasy Pros ECR'!$B$6:$H$312,7,FALSE)</f>
        <v>191.4</v>
      </c>
      <c t="str" s="33" r="G311">
        <f>VLOOKUP(B311,'Fantasy Pros ADP'!$B$6:$M$253,12,FALSE)</f>
        <v>121.0</v>
      </c>
      <c t="str" s="4" r="H311">
        <f>VLOOKUP(B311,'Razzball Projections'!$B$2:$W$322,4,FALSE)</f>
        <v>0</v>
      </c>
      <c t="str" s="4" r="I311">
        <f>VLOOKUP(B311,'Razzball Projections'!$B$2:$W$322,5,FALSE)</f>
        <v>0</v>
      </c>
      <c t="str" s="4" r="J311">
        <f>VLOOKUP(B311,'Razzball Projections'!$B$2:$W$322,6,FALSE)</f>
        <v>0</v>
      </c>
      <c t="str" s="4" r="K311">
        <f>VLOOKUP(B311,'Razzball Projections'!$B$2:$W$322,7,FALSE)</f>
        <v>0</v>
      </c>
      <c t="str" s="4" r="L311">
        <f>VLOOKUP(B311,'Razzball Projections'!$B$2:$W$322,8,FALSE)</f>
        <v>0</v>
      </c>
      <c t="str" s="4" r="M311">
        <f>VLOOKUP(B311,'Razzball Projections'!$B$2:$W$322,9,FALSE)</f>
        <v>0</v>
      </c>
      <c t="str" s="4" r="N311">
        <f>VLOOKUP(B311,'Razzball Projections'!$B$2:$W$322,10,FALSE)</f>
        <v>0</v>
      </c>
      <c t="str" s="4" r="O311">
        <f>VLOOKUP(B311,'Razzball Projections'!$B$2:$W$322,11,FALSE)</f>
        <v>0</v>
      </c>
      <c t="str" s="4" r="P311">
        <f>VLOOKUP(B311,'Razzball Projections'!$B$2:$W$322,12,FALSE)</f>
        <v>0</v>
      </c>
      <c t="str" s="4" r="Q311">
        <f>VLOOKUP(B311,'Razzball Projections'!$B$2:$W$322,13,FALSE)</f>
        <v>0</v>
      </c>
      <c t="str" s="4" r="R311">
        <f>VLOOKUP(B311,'Razzball Projections'!$B$2:$W$322,14,FALSE)</f>
        <v>0</v>
      </c>
      <c t="str" s="4" r="S311">
        <f>VLOOKUP(B311,'Razzball Projections'!$B$2:$W$322,15,FALSE)</f>
        <v>0</v>
      </c>
      <c t="str" s="4" r="T311">
        <f>VLOOKUP(B311,'Razzball Projections'!$B$2:$W$322,16,FALSE)</f>
        <v>0</v>
      </c>
      <c t="str" s="33" r="U311">
        <f>VLOOKUP(LEFT(B311,5)&amp;"*",'numberFire DST-K FP'!$A$3:$L$68,12,FALSE)</f>
        <v>140.7</v>
      </c>
      <c t="str" s="33" r="V311">
        <f>U311</f>
        <v>140.7</v>
      </c>
      <c t="str" s="33" r="W311">
        <f>U311</f>
        <v>140.7</v>
      </c>
      <c t="str" s="45" r="X311">
        <f>VLOOKUP(B311,'Razzball Projections'!$B$2:$W$322,20,FALSE)</f>
        <v>$1</v>
      </c>
      <c t="str" s="45" r="Y311">
        <f>VLOOKUP(B311,'Razzball Projections'!$B$2:$W$322,21,FALSE)</f>
        <v>$1</v>
      </c>
      <c t="str" s="45" r="Z311">
        <f>VLOOKUP(B311,'Razzball Projections'!$B$2:$W$322,22,FALSE)</f>
        <v>$1</v>
      </c>
      <c s="2" r="AB311"/>
    </row>
    <row customHeight="1" r="312" ht="15.0">
      <c t="str" s="44" r="A312">
        <f>VLOOKUP(B312&amp;"*",'Razzball Rankings'!$B$5:$H$204,7,FALSE)</f>
        <v>#N/A</v>
      </c>
      <c t="str" s="29" r="B312">
        <f>'Razzball Projections'!B311</f>
        <v>Matt Prater</v>
      </c>
      <c t="str" s="4" r="C312">
        <f>VLOOKUP(B312,'Razzball Projections'!$B$2:$W$322,2,FALSE)</f>
        <v>K</v>
      </c>
      <c t="str" s="4" r="D312">
        <f>VLOOKUP(B312,'Razzball Projections'!$B$2:$W$322,3,FALSE)</f>
        <v>DEN</v>
      </c>
      <c s="4" r="E312"/>
      <c t="str" s="33" r="F312">
        <f>VLOOKUP(B312,'Fantasy Pros ECR'!$B$6:$H$312,7,FALSE)</f>
        <v>185.5</v>
      </c>
      <c t="str" s="33" r="G312">
        <f>VLOOKUP(B312,'Fantasy Pros ADP'!$B$6:$M$253,12,FALSE)</f>
        <v>101.4</v>
      </c>
      <c t="str" s="4" r="H312">
        <f>VLOOKUP(B312,'Razzball Projections'!$B$2:$W$322,4,FALSE)</f>
        <v>0</v>
      </c>
      <c t="str" s="4" r="I312">
        <f>VLOOKUP(B312,'Razzball Projections'!$B$2:$W$322,5,FALSE)</f>
        <v>0</v>
      </c>
      <c t="str" s="4" r="J312">
        <f>VLOOKUP(B312,'Razzball Projections'!$B$2:$W$322,6,FALSE)</f>
        <v>0</v>
      </c>
      <c t="str" s="4" r="K312">
        <f>VLOOKUP(B312,'Razzball Projections'!$B$2:$W$322,7,FALSE)</f>
        <v>0</v>
      </c>
      <c t="str" s="4" r="L312">
        <f>VLOOKUP(B312,'Razzball Projections'!$B$2:$W$322,8,FALSE)</f>
        <v>0</v>
      </c>
      <c t="str" s="4" r="M312">
        <f>VLOOKUP(B312,'Razzball Projections'!$B$2:$W$322,9,FALSE)</f>
        <v>0</v>
      </c>
      <c t="str" s="4" r="N312">
        <f>VLOOKUP(B312,'Razzball Projections'!$B$2:$W$322,10,FALSE)</f>
        <v>0</v>
      </c>
      <c t="str" s="4" r="O312">
        <f>VLOOKUP(B312,'Razzball Projections'!$B$2:$W$322,11,FALSE)</f>
        <v>0</v>
      </c>
      <c t="str" s="4" r="P312">
        <f>VLOOKUP(B312,'Razzball Projections'!$B$2:$W$322,12,FALSE)</f>
        <v>0</v>
      </c>
      <c t="str" s="4" r="Q312">
        <f>VLOOKUP(B312,'Razzball Projections'!$B$2:$W$322,13,FALSE)</f>
        <v>0</v>
      </c>
      <c t="str" s="4" r="R312">
        <f>VLOOKUP(B312,'Razzball Projections'!$B$2:$W$322,14,FALSE)</f>
        <v>0</v>
      </c>
      <c t="str" s="4" r="S312">
        <f>VLOOKUP(B312,'Razzball Projections'!$B$2:$W$322,15,FALSE)</f>
        <v>0</v>
      </c>
      <c t="str" s="4" r="T312">
        <f>VLOOKUP(B312,'Razzball Projections'!$B$2:$W$322,16,FALSE)</f>
        <v>0</v>
      </c>
      <c t="str" s="33" r="U312">
        <f>VLOOKUP(LEFT(B312,5)&amp;"*",'numberFire DST-K FP'!$A$3:$L$68,12,FALSE)</f>
        <v>142.8</v>
      </c>
      <c t="str" s="33" r="V312">
        <f>U312</f>
        <v>142.8</v>
      </c>
      <c t="str" s="33" r="W312">
        <f>U312</f>
        <v>142.8</v>
      </c>
      <c t="str" s="45" r="X312">
        <f>VLOOKUP(B312,'Razzball Projections'!$B$2:$W$322,20,FALSE)</f>
        <v>$1</v>
      </c>
      <c t="str" s="45" r="Y312">
        <f>VLOOKUP(B312,'Razzball Projections'!$B$2:$W$322,21,FALSE)</f>
        <v>$1</v>
      </c>
      <c t="str" s="45" r="Z312">
        <f>VLOOKUP(B312,'Razzball Projections'!$B$2:$W$322,22,FALSE)</f>
        <v>$1</v>
      </c>
      <c s="2" r="AB312"/>
    </row>
    <row customHeight="1" r="313" ht="15.0">
      <c t="str" s="44" r="A313">
        <f>VLOOKUP(B313&amp;"*",'Razzball Rankings'!$B$5:$H$204,7,FALSE)</f>
        <v>#N/A</v>
      </c>
      <c t="str" s="29" r="B313">
        <f>'Razzball Projections'!B312</f>
        <v>Mason Crosby</v>
      </c>
      <c t="str" s="4" r="C313">
        <f>VLOOKUP(B313,'Razzball Projections'!$B$2:$W$322,2,FALSE)</f>
        <v>K</v>
      </c>
      <c t="str" s="4" r="D313">
        <f>VLOOKUP(B313,'Razzball Projections'!$B$2:$W$322,3,FALSE)</f>
        <v>GB</v>
      </c>
      <c s="4" r="E313"/>
      <c t="str" s="33" r="F313">
        <f>VLOOKUP(B313,'Fantasy Pros ECR'!$B$6:$H$312,7,FALSE)</f>
        <v>195.8</v>
      </c>
      <c t="str" s="33" r="G313">
        <f>VLOOKUP(B313,'Fantasy Pros ADP'!$B$6:$M$253,12,FALSE)</f>
        <v>136.8</v>
      </c>
      <c t="str" s="4" r="H313">
        <f>VLOOKUP(B313,'Razzball Projections'!$B$2:$W$322,4,FALSE)</f>
        <v>0</v>
      </c>
      <c t="str" s="4" r="I313">
        <f>VLOOKUP(B313,'Razzball Projections'!$B$2:$W$322,5,FALSE)</f>
        <v>0</v>
      </c>
      <c t="str" s="4" r="J313">
        <f>VLOOKUP(B313,'Razzball Projections'!$B$2:$W$322,6,FALSE)</f>
        <v>0</v>
      </c>
      <c t="str" s="4" r="K313">
        <f>VLOOKUP(B313,'Razzball Projections'!$B$2:$W$322,7,FALSE)</f>
        <v>0</v>
      </c>
      <c t="str" s="4" r="L313">
        <f>VLOOKUP(B313,'Razzball Projections'!$B$2:$W$322,8,FALSE)</f>
        <v>0</v>
      </c>
      <c t="str" s="4" r="M313">
        <f>VLOOKUP(B313,'Razzball Projections'!$B$2:$W$322,9,FALSE)</f>
        <v>0</v>
      </c>
      <c t="str" s="4" r="N313">
        <f>VLOOKUP(B313,'Razzball Projections'!$B$2:$W$322,10,FALSE)</f>
        <v>0</v>
      </c>
      <c t="str" s="4" r="O313">
        <f>VLOOKUP(B313,'Razzball Projections'!$B$2:$W$322,11,FALSE)</f>
        <v>0</v>
      </c>
      <c t="str" s="4" r="P313">
        <f>VLOOKUP(B313,'Razzball Projections'!$B$2:$W$322,12,FALSE)</f>
        <v>0</v>
      </c>
      <c t="str" s="4" r="Q313">
        <f>VLOOKUP(B313,'Razzball Projections'!$B$2:$W$322,13,FALSE)</f>
        <v>0</v>
      </c>
      <c t="str" s="4" r="R313">
        <f>VLOOKUP(B313,'Razzball Projections'!$B$2:$W$322,14,FALSE)</f>
        <v>0</v>
      </c>
      <c t="str" s="4" r="S313">
        <f>VLOOKUP(B313,'Razzball Projections'!$B$2:$W$322,15,FALSE)</f>
        <v>0</v>
      </c>
      <c t="str" s="4" r="T313">
        <f>VLOOKUP(B313,'Razzball Projections'!$B$2:$W$322,16,FALSE)</f>
        <v>0</v>
      </c>
      <c t="str" s="33" r="U313">
        <f>VLOOKUP(LEFT(B313,5)&amp;"*",'numberFire DST-K FP'!$A$3:$L$68,12,FALSE)</f>
        <v>145.1</v>
      </c>
      <c t="str" s="33" r="V313">
        <f>U313</f>
        <v>145.1</v>
      </c>
      <c t="str" s="33" r="W313">
        <f>U313</f>
        <v>145.1</v>
      </c>
      <c t="str" s="45" r="X313">
        <f>VLOOKUP(B313,'Razzball Projections'!$B$2:$W$322,20,FALSE)</f>
        <v>$1</v>
      </c>
      <c t="str" s="45" r="Y313">
        <f>VLOOKUP(B313,'Razzball Projections'!$B$2:$W$322,21,FALSE)</f>
        <v>$1</v>
      </c>
      <c t="str" s="45" r="Z313">
        <f>VLOOKUP(B313,'Razzball Projections'!$B$2:$W$322,22,FALSE)</f>
        <v>$1</v>
      </c>
      <c s="2" r="AB313"/>
    </row>
    <row customHeight="1" r="314" ht="15.0">
      <c t="str" s="44" r="A314">
        <f>VLOOKUP(B314&amp;"*",'Razzball Rankings'!$B$5:$H$204,7,FALSE)</f>
        <v>#N/A</v>
      </c>
      <c t="str" s="29" r="B314">
        <f>'Razzball Projections'!B313</f>
        <v>Steven Hauschka</v>
      </c>
      <c t="str" s="4" r="C314">
        <f>VLOOKUP(B314,'Razzball Projections'!$B$2:$W$322,2,FALSE)</f>
        <v>K</v>
      </c>
      <c t="str" s="4" r="D314">
        <f>VLOOKUP(B314,'Razzball Projections'!$B$2:$W$322,3,FALSE)</f>
        <v>SEA</v>
      </c>
      <c s="4" r="E314"/>
      <c t="str" s="33" r="F314">
        <f>VLOOKUP(B314,'Fantasy Pros ECR'!$B$6:$H$312,7,FALSE)</f>
        <v>189.5</v>
      </c>
      <c t="str" s="33" r="G314">
        <f>VLOOKUP(B314,'Fantasy Pros ADP'!$B$6:$M$253,12,FALSE)</f>
        <v>122.8</v>
      </c>
      <c t="str" s="4" r="H314">
        <f>VLOOKUP(B314,'Razzball Projections'!$B$2:$W$322,4,FALSE)</f>
        <v>0</v>
      </c>
      <c t="str" s="4" r="I314">
        <f>VLOOKUP(B314,'Razzball Projections'!$B$2:$W$322,5,FALSE)</f>
        <v>0</v>
      </c>
      <c t="str" s="4" r="J314">
        <f>VLOOKUP(B314,'Razzball Projections'!$B$2:$W$322,6,FALSE)</f>
        <v>0</v>
      </c>
      <c t="str" s="4" r="K314">
        <f>VLOOKUP(B314,'Razzball Projections'!$B$2:$W$322,7,FALSE)</f>
        <v>0</v>
      </c>
      <c t="str" s="4" r="L314">
        <f>VLOOKUP(B314,'Razzball Projections'!$B$2:$W$322,8,FALSE)</f>
        <v>0</v>
      </c>
      <c t="str" s="4" r="M314">
        <f>VLOOKUP(B314,'Razzball Projections'!$B$2:$W$322,9,FALSE)</f>
        <v>0</v>
      </c>
      <c t="str" s="4" r="N314">
        <f>VLOOKUP(B314,'Razzball Projections'!$B$2:$W$322,10,FALSE)</f>
        <v>0</v>
      </c>
      <c t="str" s="4" r="O314">
        <f>VLOOKUP(B314,'Razzball Projections'!$B$2:$W$322,11,FALSE)</f>
        <v>0</v>
      </c>
      <c t="str" s="4" r="P314">
        <f>VLOOKUP(B314,'Razzball Projections'!$B$2:$W$322,12,FALSE)</f>
        <v>0</v>
      </c>
      <c t="str" s="4" r="Q314">
        <f>VLOOKUP(B314,'Razzball Projections'!$B$2:$W$322,13,FALSE)</f>
        <v>0</v>
      </c>
      <c t="str" s="4" r="R314">
        <f>VLOOKUP(B314,'Razzball Projections'!$B$2:$W$322,14,FALSE)</f>
        <v>0</v>
      </c>
      <c t="str" s="4" r="S314">
        <f>VLOOKUP(B314,'Razzball Projections'!$B$2:$W$322,15,FALSE)</f>
        <v>0</v>
      </c>
      <c t="str" s="4" r="T314">
        <f>VLOOKUP(B314,'Razzball Projections'!$B$2:$W$322,16,FALSE)</f>
        <v>0</v>
      </c>
      <c t="str" s="33" r="U314">
        <f>VLOOKUP(LEFT(B314,5)&amp;"*",'numberFire DST-K FP'!$A$3:$L$68,12,FALSE)</f>
        <v>138.1</v>
      </c>
      <c t="str" s="33" r="V314">
        <f>U314</f>
        <v>138.1</v>
      </c>
      <c t="str" s="33" r="W314">
        <f>U314</f>
        <v>138.1</v>
      </c>
      <c t="str" s="45" r="X314">
        <f>VLOOKUP(B314,'Razzball Projections'!$B$2:$W$322,20,FALSE)</f>
        <v>$1</v>
      </c>
      <c t="str" s="45" r="Y314">
        <f>VLOOKUP(B314,'Razzball Projections'!$B$2:$W$322,21,FALSE)</f>
        <v>$1</v>
      </c>
      <c t="str" s="45" r="Z314">
        <f>VLOOKUP(B314,'Razzball Projections'!$B$2:$W$322,22,FALSE)</f>
        <v>$1</v>
      </c>
      <c s="2" r="AB314"/>
    </row>
    <row customHeight="1" r="315" ht="15.0">
      <c t="str" s="44" r="A315">
        <f>VLOOKUP(B315&amp;"*",'Razzball Rankings'!$B$5:$H$204,7,FALSE)</f>
        <v>#N/A</v>
      </c>
      <c t="str" s="29" r="B315">
        <f>'Razzball Projections'!B314</f>
        <v>Adam Vinatieri</v>
      </c>
      <c t="str" s="4" r="C315">
        <f>VLOOKUP(B315,'Razzball Projections'!$B$2:$W$322,2,FALSE)</f>
        <v>K</v>
      </c>
      <c t="str" s="4" r="D315">
        <f>VLOOKUP(B315,'Razzball Projections'!$B$2:$W$322,3,FALSE)</f>
        <v>IND</v>
      </c>
      <c s="4" r="E315"/>
      <c t="str" s="33" r="F315">
        <f>VLOOKUP(B315,'Fantasy Pros ECR'!$B$6:$H$312,7,FALSE)</f>
        <v>200.8</v>
      </c>
      <c t="str" s="33" r="G315">
        <f>VLOOKUP(B315,'Fantasy Pros ADP'!$B$6:$M$253,12,FALSE)</f>
        <v>151.0</v>
      </c>
      <c t="str" s="4" r="H315">
        <f>VLOOKUP(B315,'Razzball Projections'!$B$2:$W$322,4,FALSE)</f>
        <v>0</v>
      </c>
      <c t="str" s="4" r="I315">
        <f>VLOOKUP(B315,'Razzball Projections'!$B$2:$W$322,5,FALSE)</f>
        <v>0</v>
      </c>
      <c t="str" s="4" r="J315">
        <f>VLOOKUP(B315,'Razzball Projections'!$B$2:$W$322,6,FALSE)</f>
        <v>0</v>
      </c>
      <c t="str" s="4" r="K315">
        <f>VLOOKUP(B315,'Razzball Projections'!$B$2:$W$322,7,FALSE)</f>
        <v>0</v>
      </c>
      <c t="str" s="4" r="L315">
        <f>VLOOKUP(B315,'Razzball Projections'!$B$2:$W$322,8,FALSE)</f>
        <v>0</v>
      </c>
      <c t="str" s="4" r="M315">
        <f>VLOOKUP(B315,'Razzball Projections'!$B$2:$W$322,9,FALSE)</f>
        <v>0</v>
      </c>
      <c t="str" s="4" r="N315">
        <f>VLOOKUP(B315,'Razzball Projections'!$B$2:$W$322,10,FALSE)</f>
        <v>0</v>
      </c>
      <c t="str" s="4" r="O315">
        <f>VLOOKUP(B315,'Razzball Projections'!$B$2:$W$322,11,FALSE)</f>
        <v>0</v>
      </c>
      <c t="str" s="4" r="P315">
        <f>VLOOKUP(B315,'Razzball Projections'!$B$2:$W$322,12,FALSE)</f>
        <v>0</v>
      </c>
      <c t="str" s="4" r="Q315">
        <f>VLOOKUP(B315,'Razzball Projections'!$B$2:$W$322,13,FALSE)</f>
        <v>0</v>
      </c>
      <c t="str" s="4" r="R315">
        <f>VLOOKUP(B315,'Razzball Projections'!$B$2:$W$322,14,FALSE)</f>
        <v>0</v>
      </c>
      <c t="str" s="4" r="S315">
        <f>VLOOKUP(B315,'Razzball Projections'!$B$2:$W$322,15,FALSE)</f>
        <v>0</v>
      </c>
      <c t="str" s="4" r="T315">
        <f>VLOOKUP(B315,'Razzball Projections'!$B$2:$W$322,16,FALSE)</f>
        <v>0</v>
      </c>
      <c t="str" s="33" r="U315">
        <f>VLOOKUP(LEFT(B315,5)&amp;"*",'numberFire DST-K FP'!$A$3:$L$68,12,FALSE)</f>
        <v>139.0</v>
      </c>
      <c t="str" s="33" r="V315">
        <f>U315</f>
        <v>139.0</v>
      </c>
      <c t="str" s="33" r="W315">
        <f>U315</f>
        <v>139.0</v>
      </c>
      <c t="str" s="45" r="X315">
        <f>VLOOKUP(B315,'Razzball Projections'!$B$2:$W$322,20,FALSE)</f>
        <v>$1</v>
      </c>
      <c t="str" s="45" r="Y315">
        <f>VLOOKUP(B315,'Razzball Projections'!$B$2:$W$322,21,FALSE)</f>
        <v>$1</v>
      </c>
      <c t="str" s="45" r="Z315">
        <f>VLOOKUP(B315,'Razzball Projections'!$B$2:$W$322,22,FALSE)</f>
        <v>$1</v>
      </c>
      <c s="2" r="AB315"/>
    </row>
    <row customHeight="1" r="316" ht="15.0">
      <c t="str" s="44" r="A316">
        <f>VLOOKUP(B316&amp;"*",'Razzball Rankings'!$B$5:$H$204,7,FALSE)</f>
        <v>#N/A</v>
      </c>
      <c t="str" s="29" r="B316">
        <f>'Razzball Projections'!B315</f>
        <v>Shayne Graham</v>
      </c>
      <c t="str" s="4" r="C316">
        <f>VLOOKUP(B316,'Razzball Projections'!$B$2:$W$322,2,FALSE)</f>
        <v>K</v>
      </c>
      <c t="str" s="4" r="D316">
        <f>VLOOKUP(B316,'Razzball Projections'!$B$2:$W$322,3,FALSE)</f>
        <v>NO</v>
      </c>
      <c s="4" r="E316"/>
      <c t="str" s="33" r="F316">
        <f>VLOOKUP(B316,'Fantasy Pros ECR'!$B$6:$H$312,7,FALSE)</f>
        <v>215.8</v>
      </c>
      <c t="str" s="33" r="G316">
        <f>VLOOKUP(B316,'Fantasy Pros ADP'!$B$6:$M$253,12,FALSE)</f>
        <v>189.4</v>
      </c>
      <c t="str" s="4" r="H316">
        <f>VLOOKUP(B316,'Razzball Projections'!$B$2:$W$322,4,FALSE)</f>
        <v>0</v>
      </c>
      <c t="str" s="4" r="I316">
        <f>VLOOKUP(B316,'Razzball Projections'!$B$2:$W$322,5,FALSE)</f>
        <v>0</v>
      </c>
      <c t="str" s="4" r="J316">
        <f>VLOOKUP(B316,'Razzball Projections'!$B$2:$W$322,6,FALSE)</f>
        <v>0</v>
      </c>
      <c t="str" s="4" r="K316">
        <f>VLOOKUP(B316,'Razzball Projections'!$B$2:$W$322,7,FALSE)</f>
        <v>0</v>
      </c>
      <c t="str" s="4" r="L316">
        <f>VLOOKUP(B316,'Razzball Projections'!$B$2:$W$322,8,FALSE)</f>
        <v>0</v>
      </c>
      <c t="str" s="4" r="M316">
        <f>VLOOKUP(B316,'Razzball Projections'!$B$2:$W$322,9,FALSE)</f>
        <v>0</v>
      </c>
      <c t="str" s="4" r="N316">
        <f>VLOOKUP(B316,'Razzball Projections'!$B$2:$W$322,10,FALSE)</f>
        <v>0</v>
      </c>
      <c t="str" s="4" r="O316">
        <f>VLOOKUP(B316,'Razzball Projections'!$B$2:$W$322,11,FALSE)</f>
        <v>0</v>
      </c>
      <c t="str" s="4" r="P316">
        <f>VLOOKUP(B316,'Razzball Projections'!$B$2:$W$322,12,FALSE)</f>
        <v>0</v>
      </c>
      <c t="str" s="4" r="Q316">
        <f>VLOOKUP(B316,'Razzball Projections'!$B$2:$W$322,13,FALSE)</f>
        <v>0</v>
      </c>
      <c t="str" s="4" r="R316">
        <f>VLOOKUP(B316,'Razzball Projections'!$B$2:$W$322,14,FALSE)</f>
        <v>0</v>
      </c>
      <c t="str" s="4" r="S316">
        <f>VLOOKUP(B316,'Razzball Projections'!$B$2:$W$322,15,FALSE)</f>
        <v>0</v>
      </c>
      <c t="str" s="4" r="T316">
        <f>VLOOKUP(B316,'Razzball Projections'!$B$2:$W$322,16,FALSE)</f>
        <v>0</v>
      </c>
      <c t="str" s="33" r="U316">
        <f>VLOOKUP(LEFT(B316,5)&amp;"*",'numberFire DST-K FP'!$A$3:$L$68,12,FALSE)</f>
        <v>131.3</v>
      </c>
      <c t="str" s="33" r="V316">
        <f>U316</f>
        <v>131.3</v>
      </c>
      <c t="str" s="33" r="W316">
        <f>U316</f>
        <v>131.3</v>
      </c>
      <c t="str" s="45" r="X316">
        <f>VLOOKUP(B316,'Razzball Projections'!$B$2:$W$322,20,FALSE)</f>
        <v>$1</v>
      </c>
      <c t="str" s="45" r="Y316">
        <f>VLOOKUP(B316,'Razzball Projections'!$B$2:$W$322,21,FALSE)</f>
        <v>$1</v>
      </c>
      <c t="str" s="45" r="Z316">
        <f>VLOOKUP(B316,'Razzball Projections'!$B$2:$W$322,22,FALSE)</f>
        <v>$1</v>
      </c>
      <c s="2" r="AB316"/>
    </row>
    <row customHeight="1" r="317" ht="15.0">
      <c t="str" s="44" r="A317">
        <f>VLOOKUP(B317&amp;"*",'Razzball Rankings'!$B$5:$H$204,7,FALSE)</f>
        <v>#N/A</v>
      </c>
      <c t="str" s="29" r="B317">
        <f>'Razzball Projections'!B316</f>
        <v>Dan Bailey</v>
      </c>
      <c t="str" s="4" r="C317">
        <f>VLOOKUP(B317,'Razzball Projections'!$B$2:$W$322,2,FALSE)</f>
        <v>K</v>
      </c>
      <c t="str" s="4" r="D317">
        <f>VLOOKUP(B317,'Razzball Projections'!$B$2:$W$322,3,FALSE)</f>
        <v>DAL</v>
      </c>
      <c s="4" r="E317"/>
      <c t="str" s="33" r="F317">
        <f>VLOOKUP(B317,'Fantasy Pros ECR'!$B$6:$H$312,7,FALSE)</f>
        <v>194.5</v>
      </c>
      <c t="str" s="33" r="G317">
        <f>VLOOKUP(B317,'Fantasy Pros ADP'!$B$6:$M$253,12,FALSE)</f>
        <v>153.0</v>
      </c>
      <c t="str" s="4" r="H317">
        <f>VLOOKUP(B317,'Razzball Projections'!$B$2:$W$322,4,FALSE)</f>
        <v>0</v>
      </c>
      <c t="str" s="4" r="I317">
        <f>VLOOKUP(B317,'Razzball Projections'!$B$2:$W$322,5,FALSE)</f>
        <v>0</v>
      </c>
      <c t="str" s="4" r="J317">
        <f>VLOOKUP(B317,'Razzball Projections'!$B$2:$W$322,6,FALSE)</f>
        <v>0</v>
      </c>
      <c t="str" s="4" r="K317">
        <f>VLOOKUP(B317,'Razzball Projections'!$B$2:$W$322,7,FALSE)</f>
        <v>0</v>
      </c>
      <c t="str" s="4" r="L317">
        <f>VLOOKUP(B317,'Razzball Projections'!$B$2:$W$322,8,FALSE)</f>
        <v>0</v>
      </c>
      <c t="str" s="4" r="M317">
        <f>VLOOKUP(B317,'Razzball Projections'!$B$2:$W$322,9,FALSE)</f>
        <v>0</v>
      </c>
      <c t="str" s="4" r="N317">
        <f>VLOOKUP(B317,'Razzball Projections'!$B$2:$W$322,10,FALSE)</f>
        <v>0</v>
      </c>
      <c t="str" s="4" r="O317">
        <f>VLOOKUP(B317,'Razzball Projections'!$B$2:$W$322,11,FALSE)</f>
        <v>0</v>
      </c>
      <c t="str" s="4" r="P317">
        <f>VLOOKUP(B317,'Razzball Projections'!$B$2:$W$322,12,FALSE)</f>
        <v>0</v>
      </c>
      <c t="str" s="4" r="Q317">
        <f>VLOOKUP(B317,'Razzball Projections'!$B$2:$W$322,13,FALSE)</f>
        <v>0</v>
      </c>
      <c t="str" s="4" r="R317">
        <f>VLOOKUP(B317,'Razzball Projections'!$B$2:$W$322,14,FALSE)</f>
        <v>0</v>
      </c>
      <c t="str" s="4" r="S317">
        <f>VLOOKUP(B317,'Razzball Projections'!$B$2:$W$322,15,FALSE)</f>
        <v>0</v>
      </c>
      <c t="str" s="4" r="T317">
        <f>VLOOKUP(B317,'Razzball Projections'!$B$2:$W$322,16,FALSE)</f>
        <v>0</v>
      </c>
      <c t="str" s="33" r="U317">
        <f>VLOOKUP(LEFT(B317,5)&amp;"*",'numberFire DST-K FP'!$A$3:$L$68,12,FALSE)</f>
        <v>138.6</v>
      </c>
      <c t="str" s="33" r="V317">
        <f>U317</f>
        <v>138.6</v>
      </c>
      <c t="str" s="33" r="W317">
        <f>U317</f>
        <v>138.6</v>
      </c>
      <c t="str" s="45" r="X317">
        <f>VLOOKUP(B317,'Razzball Projections'!$B$2:$W$322,20,FALSE)</f>
        <v>$1</v>
      </c>
      <c t="str" s="45" r="Y317">
        <f>VLOOKUP(B317,'Razzball Projections'!$B$2:$W$322,21,FALSE)</f>
        <v>$1</v>
      </c>
      <c t="str" s="45" r="Z317">
        <f>VLOOKUP(B317,'Razzball Projections'!$B$2:$W$322,22,FALSE)</f>
        <v>$1</v>
      </c>
      <c s="2" r="AB317"/>
    </row>
    <row customHeight="1" r="318" ht="15.0">
      <c t="str" s="44" r="A318">
        <f>VLOOKUP(B318&amp;"*",'Razzball Rankings'!$B$5:$H$204,7,FALSE)</f>
        <v>#N/A</v>
      </c>
      <c t="str" s="29" r="B318">
        <f>'Razzball Projections'!B317</f>
        <v>Nick Novak</v>
      </c>
      <c t="str" s="4" r="C318">
        <f>VLOOKUP(B318,'Razzball Projections'!$B$2:$W$322,2,FALSE)</f>
        <v>K</v>
      </c>
      <c t="str" s="4" r="D318">
        <f>VLOOKUP(B318,'Razzball Projections'!$B$2:$W$322,3,FALSE)</f>
        <v>SD</v>
      </c>
      <c s="4" r="E318"/>
      <c t="str" s="33" r="F318">
        <f>VLOOKUP(B318,'Fantasy Pros ECR'!$B$6:$H$312,7,FALSE)</f>
        <v>200.3</v>
      </c>
      <c t="str" s="33" r="G318">
        <f>VLOOKUP(B318,'Fantasy Pros ADP'!$B$6:$M$253,12,FALSE)</f>
        <v>175.3</v>
      </c>
      <c t="str" s="4" r="H318">
        <f>VLOOKUP(B318,'Razzball Projections'!$B$2:$W$322,4,FALSE)</f>
        <v>0</v>
      </c>
      <c t="str" s="4" r="I318">
        <f>VLOOKUP(B318,'Razzball Projections'!$B$2:$W$322,5,FALSE)</f>
        <v>0</v>
      </c>
      <c t="str" s="4" r="J318">
        <f>VLOOKUP(B318,'Razzball Projections'!$B$2:$W$322,6,FALSE)</f>
        <v>0</v>
      </c>
      <c t="str" s="4" r="K318">
        <f>VLOOKUP(B318,'Razzball Projections'!$B$2:$W$322,7,FALSE)</f>
        <v>0</v>
      </c>
      <c t="str" s="4" r="L318">
        <f>VLOOKUP(B318,'Razzball Projections'!$B$2:$W$322,8,FALSE)</f>
        <v>0</v>
      </c>
      <c t="str" s="4" r="M318">
        <f>VLOOKUP(B318,'Razzball Projections'!$B$2:$W$322,9,FALSE)</f>
        <v>0</v>
      </c>
      <c t="str" s="4" r="N318">
        <f>VLOOKUP(B318,'Razzball Projections'!$B$2:$W$322,10,FALSE)</f>
        <v>0</v>
      </c>
      <c t="str" s="4" r="O318">
        <f>VLOOKUP(B318,'Razzball Projections'!$B$2:$W$322,11,FALSE)</f>
        <v>0</v>
      </c>
      <c t="str" s="4" r="P318">
        <f>VLOOKUP(B318,'Razzball Projections'!$B$2:$W$322,12,FALSE)</f>
        <v>0</v>
      </c>
      <c t="str" s="4" r="Q318">
        <f>VLOOKUP(B318,'Razzball Projections'!$B$2:$W$322,13,FALSE)</f>
        <v>0</v>
      </c>
      <c t="str" s="4" r="R318">
        <f>VLOOKUP(B318,'Razzball Projections'!$B$2:$W$322,14,FALSE)</f>
        <v>0</v>
      </c>
      <c t="str" s="4" r="S318">
        <f>VLOOKUP(B318,'Razzball Projections'!$B$2:$W$322,15,FALSE)</f>
        <v>0</v>
      </c>
      <c t="str" s="4" r="T318">
        <f>VLOOKUP(B318,'Razzball Projections'!$B$2:$W$322,16,FALSE)</f>
        <v>0</v>
      </c>
      <c t="str" s="33" r="U318">
        <f>VLOOKUP(LEFT(B318,5)&amp;"*",'numberFire DST-K FP'!$A$3:$L$68,12,FALSE)</f>
        <v>137.8</v>
      </c>
      <c t="str" s="33" r="V318">
        <f>U318</f>
        <v>137.8</v>
      </c>
      <c t="str" s="33" r="W318">
        <f>U318</f>
        <v>137.8</v>
      </c>
      <c t="str" s="45" r="X318">
        <f>VLOOKUP(B318,'Razzball Projections'!$B$2:$W$322,20,FALSE)</f>
        <v>$1</v>
      </c>
      <c t="str" s="45" r="Y318">
        <f>VLOOKUP(B318,'Razzball Projections'!$B$2:$W$322,21,FALSE)</f>
        <v>$1</v>
      </c>
      <c t="str" s="45" r="Z318">
        <f>VLOOKUP(B318,'Razzball Projections'!$B$2:$W$322,22,FALSE)</f>
        <v>$1</v>
      </c>
      <c s="2" r="AB318"/>
    </row>
    <row customHeight="1" r="319" ht="15.0">
      <c t="str" s="44" r="A319">
        <f>VLOOKUP(B319&amp;"*",'Razzball Rankings'!$B$5:$H$204,7,FALSE)</f>
        <v>#N/A</v>
      </c>
      <c t="str" s="29" r="B319">
        <f>'Razzball Projections'!B318</f>
        <v>Buffalo Bills (DST)</v>
      </c>
      <c t="str" s="4" r="C319">
        <f>VLOOKUP(B319,'Razzball Projections'!$B$2:$W$322,2,FALSE)</f>
        <v>DST</v>
      </c>
      <c t="str" s="4" r="D319">
        <f>VLOOKUP(B319,'Razzball Projections'!$B$2:$W$322,3,FALSE)</f>
        <v>BUF</v>
      </c>
      <c s="4" r="E319"/>
      <c t="str" s="33" r="F319">
        <f>VLOOKUP(B319,'Fantasy Pros ECR'!$B$6:$H$312,7,FALSE)</f>
        <v>#N/A</v>
      </c>
      <c t="str" s="33" r="G319">
        <f>VLOOKUP(B319,'Fantasy Pros ADP'!$B$6:$M$253,12,FALSE)</f>
        <v>#N/A</v>
      </c>
      <c t="str" s="4" r="H319">
        <f>VLOOKUP(B319,'Razzball Projections'!$B$2:$W$322,4,FALSE)</f>
        <v>0</v>
      </c>
      <c t="str" s="4" r="I319">
        <f>VLOOKUP(B319,'Razzball Projections'!$B$2:$W$322,5,FALSE)</f>
        <v>0</v>
      </c>
      <c t="str" s="4" r="J319">
        <f>VLOOKUP(B319,'Razzball Projections'!$B$2:$W$322,6,FALSE)</f>
        <v>0</v>
      </c>
      <c t="str" s="4" r="K319">
        <f>VLOOKUP(B319,'Razzball Projections'!$B$2:$W$322,7,FALSE)</f>
        <v>0</v>
      </c>
      <c t="str" s="4" r="L319">
        <f>VLOOKUP(B319,'Razzball Projections'!$B$2:$W$322,8,FALSE)</f>
        <v>0</v>
      </c>
      <c t="str" s="4" r="M319">
        <f>VLOOKUP(B319,'Razzball Projections'!$B$2:$W$322,9,FALSE)</f>
        <v>0</v>
      </c>
      <c t="str" s="4" r="N319">
        <f>VLOOKUP(B319,'Razzball Projections'!$B$2:$W$322,10,FALSE)</f>
        <v>0</v>
      </c>
      <c t="str" s="4" r="O319">
        <f>VLOOKUP(B319,'Razzball Projections'!$B$2:$W$322,11,FALSE)</f>
        <v>0</v>
      </c>
      <c t="str" s="4" r="P319">
        <f>VLOOKUP(B319,'Razzball Projections'!$B$2:$W$322,12,FALSE)</f>
        <v>0</v>
      </c>
      <c t="str" s="4" r="Q319">
        <f>VLOOKUP(B319,'Razzball Projections'!$B$2:$W$322,13,FALSE)</f>
        <v>0</v>
      </c>
      <c t="str" s="4" r="R319">
        <f>VLOOKUP(B319,'Razzball Projections'!$B$2:$W$322,14,FALSE)</f>
        <v>0</v>
      </c>
      <c t="str" s="4" r="S319">
        <f>VLOOKUP(B319,'Razzball Projections'!$B$2:$W$322,15,FALSE)</f>
        <v>0</v>
      </c>
      <c t="str" s="4" r="T319">
        <f>VLOOKUP(B319,'Razzball Projections'!$B$2:$W$322,16,FALSE)</f>
        <v>0</v>
      </c>
      <c t="str" s="33" r="U319">
        <f>VLOOKUP(LEFT(B319,5)&amp;"*",'numberFire DST-K FP'!$A$3:$L$68,10,FALSE)</f>
        <v>146.3</v>
      </c>
      <c t="str" s="33" r="V319">
        <f>U319</f>
        <v>146.3</v>
      </c>
      <c t="str" s="33" r="W319">
        <f>U319</f>
        <v>146.3</v>
      </c>
      <c t="str" s="45" r="X319">
        <f>VLOOKUP(B319,'Razzball Projections'!$B$2:$W$322,20,FALSE)</f>
        <v>$1</v>
      </c>
      <c t="str" s="45" r="Y319">
        <f>VLOOKUP(B319,'Razzball Projections'!$B$2:$W$322,21,FALSE)</f>
        <v>$0</v>
      </c>
      <c t="str" s="45" r="Z319">
        <f>VLOOKUP(B319,'Razzball Projections'!$B$2:$W$322,22,FALSE)</f>
        <v>$0</v>
      </c>
      <c s="2" r="AB319"/>
    </row>
    <row customHeight="1" r="320" ht="15.0">
      <c t="str" s="44" r="A320">
        <f>VLOOKUP(B320&amp;"*",'Razzball Rankings'!$B$5:$H$204,7,FALSE)</f>
        <v>#N/A</v>
      </c>
      <c t="str" s="29" r="B320">
        <f>'Razzball Projections'!B319</f>
        <v>Carolina Panthers (DST)</v>
      </c>
      <c t="str" s="4" r="C320">
        <f>VLOOKUP(B320,'Razzball Projections'!$B$2:$W$322,2,FALSE)</f>
        <v>DST</v>
      </c>
      <c t="str" s="4" r="D320">
        <f>VLOOKUP(B320,'Razzball Projections'!$B$2:$W$322,3,FALSE)</f>
        <v>CAR</v>
      </c>
      <c s="4" r="E320"/>
      <c t="str" s="33" r="F320">
        <f>VLOOKUP(B320,'Fantasy Pros ECR'!$B$6:$H$312,7,FALSE)</f>
        <v>#N/A</v>
      </c>
      <c t="str" s="33" r="G320">
        <f>VLOOKUP(B320,'Fantasy Pros ADP'!$B$6:$M$253,12,FALSE)</f>
        <v>#N/A</v>
      </c>
      <c t="str" s="4" r="H320">
        <f>VLOOKUP(B320,'Razzball Projections'!$B$2:$W$322,4,FALSE)</f>
        <v>0</v>
      </c>
      <c t="str" s="4" r="I320">
        <f>VLOOKUP(B320,'Razzball Projections'!$B$2:$W$322,5,FALSE)</f>
        <v>0</v>
      </c>
      <c t="str" s="4" r="J320">
        <f>VLOOKUP(B320,'Razzball Projections'!$B$2:$W$322,6,FALSE)</f>
        <v>0</v>
      </c>
      <c t="str" s="4" r="K320">
        <f>VLOOKUP(B320,'Razzball Projections'!$B$2:$W$322,7,FALSE)</f>
        <v>0</v>
      </c>
      <c t="str" s="4" r="L320">
        <f>VLOOKUP(B320,'Razzball Projections'!$B$2:$W$322,8,FALSE)</f>
        <v>0</v>
      </c>
      <c t="str" s="4" r="M320">
        <f>VLOOKUP(B320,'Razzball Projections'!$B$2:$W$322,9,FALSE)</f>
        <v>0</v>
      </c>
      <c t="str" s="4" r="N320">
        <f>VLOOKUP(B320,'Razzball Projections'!$B$2:$W$322,10,FALSE)</f>
        <v>0</v>
      </c>
      <c t="str" s="4" r="O320">
        <f>VLOOKUP(B320,'Razzball Projections'!$B$2:$W$322,11,FALSE)</f>
        <v>0</v>
      </c>
      <c t="str" s="4" r="P320">
        <f>VLOOKUP(B320,'Razzball Projections'!$B$2:$W$322,12,FALSE)</f>
        <v>0</v>
      </c>
      <c t="str" s="4" r="Q320">
        <f>VLOOKUP(B320,'Razzball Projections'!$B$2:$W$322,13,FALSE)</f>
        <v>0</v>
      </c>
      <c t="str" s="4" r="R320">
        <f>VLOOKUP(B320,'Razzball Projections'!$B$2:$W$322,14,FALSE)</f>
        <v>0</v>
      </c>
      <c t="str" s="4" r="S320">
        <f>VLOOKUP(B320,'Razzball Projections'!$B$2:$W$322,15,FALSE)</f>
        <v>0</v>
      </c>
      <c t="str" s="4" r="T320">
        <f>VLOOKUP(B320,'Razzball Projections'!$B$2:$W$322,16,FALSE)</f>
        <v>0</v>
      </c>
      <c t="str" s="33" r="U320">
        <f>VLOOKUP(LEFT(B320,5)&amp;"*",'numberFire DST-K FP'!$A$3:$L$68,10,FALSE)</f>
        <v>160.8</v>
      </c>
      <c t="str" s="33" r="V320">
        <f>U320</f>
        <v>160.8</v>
      </c>
      <c t="str" s="33" r="W320">
        <f>U320</f>
        <v>160.8</v>
      </c>
      <c t="str" s="45" r="X320">
        <f>VLOOKUP(B320,'Razzball Projections'!$B$2:$W$322,20,FALSE)</f>
        <v>$1</v>
      </c>
      <c t="str" s="45" r="Y320">
        <f>VLOOKUP(B320,'Razzball Projections'!$B$2:$W$322,21,FALSE)</f>
        <v>$0</v>
      </c>
      <c t="str" s="45" r="Z320">
        <f>VLOOKUP(B320,'Razzball Projections'!$B$2:$W$322,22,FALSE)</f>
        <v>$0</v>
      </c>
      <c s="2" r="AB320"/>
    </row>
    <row customHeight="1" r="321" ht="15.0">
      <c t="str" s="44" r="A321">
        <f>VLOOKUP(B321&amp;"*",'Razzball Rankings'!$B$5:$H$204,7,FALSE)</f>
        <v>#N/A</v>
      </c>
      <c t="str" s="29" r="B321">
        <f>'Razzball Projections'!B320</f>
        <v>Kansas City Chiefs (DST)</v>
      </c>
      <c t="str" s="4" r="C321">
        <f>VLOOKUP(B321,'Razzball Projections'!$B$2:$W$322,2,FALSE)</f>
        <v>DST</v>
      </c>
      <c t="str" s="4" r="D321">
        <f>VLOOKUP(B321,'Razzball Projections'!$B$2:$W$322,3,FALSE)</f>
        <v>KC</v>
      </c>
      <c s="4" r="E321"/>
      <c t="str" s="33" r="F321">
        <f>VLOOKUP(B321,'Fantasy Pros ECR'!$B$6:$H$312,7,FALSE)</f>
        <v>#N/A</v>
      </c>
      <c t="str" s="33" r="G321">
        <f>VLOOKUP(B321,'Fantasy Pros ADP'!$B$6:$M$253,12,FALSE)</f>
        <v>#N/A</v>
      </c>
      <c t="str" s="4" r="H321">
        <f>VLOOKUP(B321,'Razzball Projections'!$B$2:$W$322,4,FALSE)</f>
        <v>0</v>
      </c>
      <c t="str" s="4" r="I321">
        <f>VLOOKUP(B321,'Razzball Projections'!$B$2:$W$322,5,FALSE)</f>
        <v>0</v>
      </c>
      <c t="str" s="4" r="J321">
        <f>VLOOKUP(B321,'Razzball Projections'!$B$2:$W$322,6,FALSE)</f>
        <v>0</v>
      </c>
      <c t="str" s="4" r="K321">
        <f>VLOOKUP(B321,'Razzball Projections'!$B$2:$W$322,7,FALSE)</f>
        <v>0</v>
      </c>
      <c t="str" s="4" r="L321">
        <f>VLOOKUP(B321,'Razzball Projections'!$B$2:$W$322,8,FALSE)</f>
        <v>0</v>
      </c>
      <c t="str" s="4" r="M321">
        <f>VLOOKUP(B321,'Razzball Projections'!$B$2:$W$322,9,FALSE)</f>
        <v>0</v>
      </c>
      <c t="str" s="4" r="N321">
        <f>VLOOKUP(B321,'Razzball Projections'!$B$2:$W$322,10,FALSE)</f>
        <v>0</v>
      </c>
      <c t="str" s="4" r="O321">
        <f>VLOOKUP(B321,'Razzball Projections'!$B$2:$W$322,11,FALSE)</f>
        <v>0</v>
      </c>
      <c t="str" s="4" r="P321">
        <f>VLOOKUP(B321,'Razzball Projections'!$B$2:$W$322,12,FALSE)</f>
        <v>0</v>
      </c>
      <c t="str" s="4" r="Q321">
        <f>VLOOKUP(B321,'Razzball Projections'!$B$2:$W$322,13,FALSE)</f>
        <v>0</v>
      </c>
      <c t="str" s="4" r="R321">
        <f>VLOOKUP(B321,'Razzball Projections'!$B$2:$W$322,14,FALSE)</f>
        <v>0</v>
      </c>
      <c t="str" s="4" r="S321">
        <f>VLOOKUP(B321,'Razzball Projections'!$B$2:$W$322,15,FALSE)</f>
        <v>0</v>
      </c>
      <c t="str" s="4" r="T321">
        <f>VLOOKUP(B321,'Razzball Projections'!$B$2:$W$322,16,FALSE)</f>
        <v>0</v>
      </c>
      <c t="str" s="33" r="U321">
        <f>VLOOKUP(LEFT(B321,5)&amp;"*",'numberFire DST-K FP'!$A$3:$L$68,10,FALSE)</f>
        <v>146.4</v>
      </c>
      <c t="str" s="33" r="V321">
        <f>U321</f>
        <v>146.4</v>
      </c>
      <c t="str" s="33" r="W321">
        <f>U321</f>
        <v>146.4</v>
      </c>
      <c t="str" s="45" r="X321">
        <f>VLOOKUP(B321,'Razzball Projections'!$B$2:$W$322,20,FALSE)</f>
        <v>$1</v>
      </c>
      <c t="str" s="45" r="Y321">
        <f>VLOOKUP(B321,'Razzball Projections'!$B$2:$W$322,21,FALSE)</f>
        <v>$0</v>
      </c>
      <c t="str" s="45" r="Z321">
        <f>VLOOKUP(B321,'Razzball Projections'!$B$2:$W$322,22,FALSE)</f>
        <v>$0</v>
      </c>
      <c s="2" r="AB321"/>
    </row>
    <row customHeight="1" r="322" ht="15.0">
      <c t="str" s="44" r="A322">
        <f>VLOOKUP(B322&amp;"*",'Razzball Rankings'!$B$5:$H$204,7,FALSE)</f>
        <v>#N/A</v>
      </c>
      <c t="str" s="29" r="B322">
        <f>'Razzball Projections'!B321</f>
        <v>Matt Bryant</v>
      </c>
      <c t="str" s="4" r="C322">
        <f>VLOOKUP(B322,'Razzball Projections'!$B$2:$W$322,2,FALSE)</f>
        <v>K</v>
      </c>
      <c t="str" s="4" r="D322">
        <f>VLOOKUP(B322,'Razzball Projections'!$B$2:$W$322,3,FALSE)</f>
        <v>ATL</v>
      </c>
      <c s="4" r="E322"/>
      <c t="str" s="33" r="F322">
        <f>VLOOKUP(B322,'Fantasy Pros ECR'!$B$6:$H$312,7,FALSE)</f>
        <v>203.0</v>
      </c>
      <c t="str" s="33" r="G322">
        <f>VLOOKUP(B322,'Fantasy Pros ADP'!$B$6:$M$253,12,FALSE)</f>
        <v>178.5</v>
      </c>
      <c t="str" s="4" r="H322">
        <f>VLOOKUP(B322,'Razzball Projections'!$B$2:$W$322,4,FALSE)</f>
        <v>0</v>
      </c>
      <c t="str" s="4" r="I322">
        <f>VLOOKUP(B322,'Razzball Projections'!$B$2:$W$322,5,FALSE)</f>
        <v>0</v>
      </c>
      <c t="str" s="4" r="J322">
        <f>VLOOKUP(B322,'Razzball Projections'!$B$2:$W$322,6,FALSE)</f>
        <v>0</v>
      </c>
      <c t="str" s="4" r="K322">
        <f>VLOOKUP(B322,'Razzball Projections'!$B$2:$W$322,7,FALSE)</f>
        <v>0</v>
      </c>
      <c t="str" s="4" r="L322">
        <f>VLOOKUP(B322,'Razzball Projections'!$B$2:$W$322,8,FALSE)</f>
        <v>0</v>
      </c>
      <c t="str" s="4" r="M322">
        <f>VLOOKUP(B322,'Razzball Projections'!$B$2:$W$322,9,FALSE)</f>
        <v>0</v>
      </c>
      <c t="str" s="4" r="N322">
        <f>VLOOKUP(B322,'Razzball Projections'!$B$2:$W$322,10,FALSE)</f>
        <v>0</v>
      </c>
      <c t="str" s="4" r="O322">
        <f>VLOOKUP(B322,'Razzball Projections'!$B$2:$W$322,11,FALSE)</f>
        <v>0</v>
      </c>
      <c t="str" s="4" r="P322">
        <f>VLOOKUP(B322,'Razzball Projections'!$B$2:$W$322,12,FALSE)</f>
        <v>0</v>
      </c>
      <c t="str" s="4" r="Q322">
        <f>VLOOKUP(B322,'Razzball Projections'!$B$2:$W$322,13,FALSE)</f>
        <v>0</v>
      </c>
      <c t="str" s="4" r="R322">
        <f>VLOOKUP(B322,'Razzball Projections'!$B$2:$W$322,14,FALSE)</f>
        <v>0</v>
      </c>
      <c t="str" s="4" r="S322">
        <f>VLOOKUP(B322,'Razzball Projections'!$B$2:$W$322,15,FALSE)</f>
        <v>0</v>
      </c>
      <c t="str" s="4" r="T322">
        <f>VLOOKUP(B322,'Razzball Projections'!$B$2:$W$322,16,FALSE)</f>
        <v>0</v>
      </c>
      <c t="str" s="33" r="U322">
        <f>VLOOKUP(LEFT(B322,5)&amp;"*",'numberFire DST-K FP'!$A$3:$L$68,12,FALSE)</f>
        <v>142.8</v>
      </c>
      <c t="str" s="33" r="V322">
        <f>U322</f>
        <v>142.8</v>
      </c>
      <c t="str" s="33" r="W322">
        <f>U322</f>
        <v>142.8</v>
      </c>
      <c t="str" s="45" r="X322">
        <f>VLOOKUP(B322,'Razzball Projections'!$B$2:$W$322,20,FALSE)</f>
        <v>$1</v>
      </c>
      <c t="str" s="45" r="Y322">
        <f>VLOOKUP(B322,'Razzball Projections'!$B$2:$W$322,21,FALSE)</f>
        <v>$0</v>
      </c>
      <c t="str" s="45" r="Z322">
        <f>VLOOKUP(B322,'Razzball Projections'!$B$2:$W$322,22,FALSE)</f>
        <v>$0</v>
      </c>
      <c s="2" r="AB322"/>
    </row>
    <row customHeight="1" r="323" ht="15.0">
      <c t="str" s="44" r="A323">
        <f>VLOOKUP(B323&amp;"*",'Razzball Rankings'!$B$5:$H$204,7,FALSE)</f>
        <v>#N/A</v>
      </c>
      <c t="str" s="29" r="B323">
        <f>'Razzball Projections'!B322</f>
        <v>Robbie Gould</v>
      </c>
      <c t="str" s="4" r="C323">
        <f>VLOOKUP(B323,'Razzball Projections'!$B$2:$W$322,2,FALSE)</f>
        <v>K</v>
      </c>
      <c t="str" s="4" r="D323">
        <f>VLOOKUP(B323,'Razzball Projections'!$B$2:$W$322,3,FALSE)</f>
        <v>CHI</v>
      </c>
      <c s="4" r="E323"/>
      <c t="str" s="33" r="F323">
        <f>VLOOKUP(B323,'Fantasy Pros ECR'!$B$6:$H$312,7,FALSE)</f>
        <v>212.8</v>
      </c>
      <c t="str" s="33" r="G323">
        <f>VLOOKUP(B323,'Fantasy Pros ADP'!$B$6:$M$253,12,FALSE)</f>
        <v>184.3</v>
      </c>
      <c t="str" s="4" r="H323">
        <f>VLOOKUP(B323,'Razzball Projections'!$B$2:$W$322,4,FALSE)</f>
        <v>0</v>
      </c>
      <c t="str" s="4" r="I323">
        <f>VLOOKUP(B323,'Razzball Projections'!$B$2:$W$322,5,FALSE)</f>
        <v>0</v>
      </c>
      <c t="str" s="4" r="J323">
        <f>VLOOKUP(B323,'Razzball Projections'!$B$2:$W$322,6,FALSE)</f>
        <v>0</v>
      </c>
      <c t="str" s="4" r="K323">
        <f>VLOOKUP(B323,'Razzball Projections'!$B$2:$W$322,7,FALSE)</f>
        <v>0</v>
      </c>
      <c t="str" s="4" r="L323">
        <f>VLOOKUP(B323,'Razzball Projections'!$B$2:$W$322,8,FALSE)</f>
        <v>0</v>
      </c>
      <c t="str" s="4" r="M323">
        <f>VLOOKUP(B323,'Razzball Projections'!$B$2:$W$322,9,FALSE)</f>
        <v>0</v>
      </c>
      <c t="str" s="4" r="N323">
        <f>VLOOKUP(B323,'Razzball Projections'!$B$2:$W$322,10,FALSE)</f>
        <v>0</v>
      </c>
      <c t="str" s="4" r="O323">
        <f>VLOOKUP(B323,'Razzball Projections'!$B$2:$W$322,11,FALSE)</f>
        <v>0</v>
      </c>
      <c t="str" s="4" r="P323">
        <f>VLOOKUP(B323,'Razzball Projections'!$B$2:$W$322,12,FALSE)</f>
        <v>0</v>
      </c>
      <c t="str" s="4" r="Q323">
        <f>VLOOKUP(B323,'Razzball Projections'!$B$2:$W$322,13,FALSE)</f>
        <v>0</v>
      </c>
      <c t="str" s="4" r="R323">
        <f>VLOOKUP(B323,'Razzball Projections'!$B$2:$W$322,14,FALSE)</f>
        <v>0</v>
      </c>
      <c t="str" s="4" r="S323">
        <f>VLOOKUP(B323,'Razzball Projections'!$B$2:$W$322,15,FALSE)</f>
        <v>0</v>
      </c>
      <c t="str" s="4" r="T323">
        <f>VLOOKUP(B323,'Razzball Projections'!$B$2:$W$322,16,FALSE)</f>
        <v>0</v>
      </c>
      <c t="str" s="33" r="U323">
        <f>VLOOKUP(LEFT(B323,5)&amp;"*",'numberFire DST-K FP'!$A$3:$L$68,12,FALSE)</f>
        <v>134.2</v>
      </c>
      <c t="str" s="33" r="V323">
        <f>U323</f>
        <v>134.2</v>
      </c>
      <c t="str" s="33" r="W323">
        <f>U323</f>
        <v>134.2</v>
      </c>
      <c t="str" s="45" r="X323">
        <f>VLOOKUP(B323,'Razzball Projections'!$B$2:$W$322,20,FALSE)</f>
        <v>$1</v>
      </c>
      <c t="str" s="45" r="Y323">
        <f>VLOOKUP(B323,'Razzball Projections'!$B$2:$W$322,21,FALSE)</f>
        <v>$0</v>
      </c>
      <c t="str" s="45" r="Z323">
        <f>VLOOKUP(B323,'Razzball Projections'!$B$2:$W$322,22,FALSE)</f>
        <v>$0</v>
      </c>
      <c s="2" r="AB323"/>
    </row>
  </sheetData>
  <autoFilter ref="$A$2:$Z$323">
    <filterColumn colId="4">
      <filters blank="1">
        <filter val="A"/>
        <filter val="C"/>
        <filter val="B"/>
        <filter val="D"/>
        <filter val="E"/>
        <filter val="F"/>
        <filter val="G"/>
        <filter val="H"/>
        <filter val="I"/>
        <filter val="J"/>
        <filter val="L"/>
        <filter val="K"/>
      </filters>
    </filterColumn>
  </autoFilter>
  <mergeCells count="4">
    <mergeCell ref="H1:T1"/>
    <mergeCell ref="U1:W1"/>
    <mergeCell ref="X1:Z1"/>
    <mergeCell ref="A1:G1"/>
  </mergeCells>
  <conditionalFormatting sqref="B3:C323">
    <cfRule priority="1" type="expression" dxfId="2">
      <formula>C3="DST"</formula>
    </cfRule>
  </conditionalFormatting>
  <conditionalFormatting sqref="B3:C323">
    <cfRule priority="2" type="expression" dxfId="3">
      <formula>C3="K"</formula>
    </cfRule>
  </conditionalFormatting>
  <conditionalFormatting sqref="B3:C323">
    <cfRule priority="3" type="expression" dxfId="4">
      <formula>C3="TE"</formula>
    </cfRule>
  </conditionalFormatting>
  <conditionalFormatting sqref="B3:C323">
    <cfRule priority="4" type="expression" dxfId="5">
      <formula>C3="WR"</formula>
    </cfRule>
  </conditionalFormatting>
  <conditionalFormatting sqref="B3:C323">
    <cfRule priority="5" type="expression" dxfId="6">
      <formula>C3="QB"</formula>
    </cfRule>
  </conditionalFormatting>
  <conditionalFormatting sqref="B3:C323">
    <cfRule priority="6" type="expression" dxfId="7">
      <formula>C3="RB"</formula>
    </cfRule>
  </conditionalFormatting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5.29"/>
    <col min="2" customWidth="1" max="2" width="25.57"/>
    <col min="3" customWidth="1" max="3" width="4.29"/>
    <col min="4" customWidth="1" max="4" width="9.14"/>
    <col min="5" customWidth="1" max="5" width="8.71"/>
    <col min="6" customWidth="1" max="6" hidden="1" width="8.0"/>
    <col min="7" customWidth="1" max="7" hidden="1" width="6.14"/>
    <col min="8" customWidth="1" max="8" hidden="1" width="8.14"/>
    <col min="9" customWidth="1" max="11" width="9.14"/>
    <col min="12" customWidth="1" max="12" hidden="1"/>
    <col min="13" customWidth="1" max="24" width="9.14"/>
  </cols>
  <sheetData>
    <row customHeight="1" r="1" ht="15.0">
      <c t="s" s="42" r="A1">
        <v>147</v>
      </c>
      <c t="s" s="42" r="F1">
        <v>148</v>
      </c>
      <c t="s" s="42" r="S1">
        <v>149</v>
      </c>
      <c t="s" s="42" r="V1">
        <v>150</v>
      </c>
    </row>
    <row customHeight="1" r="2" ht="15.0">
      <c t="s" s="11" r="A2">
        <v>151</v>
      </c>
      <c t="s" s="11" r="B2">
        <v>152</v>
      </c>
      <c t="s" s="11" r="C2">
        <v>153</v>
      </c>
      <c t="s" s="11" r="D2">
        <v>154</v>
      </c>
      <c t="s" s="11" r="E2">
        <v>155</v>
      </c>
      <c t="s" s="11" r="F2">
        <v>156</v>
      </c>
      <c t="s" s="11" r="G2">
        <v>157</v>
      </c>
      <c t="s" s="11" r="H2">
        <v>158</v>
      </c>
      <c t="s" s="11" r="I2">
        <v>159</v>
      </c>
      <c t="s" s="11" r="J2">
        <v>160</v>
      </c>
      <c t="s" s="11" r="K2">
        <v>161</v>
      </c>
      <c t="s" s="11" r="L2">
        <v>162</v>
      </c>
      <c t="s" s="11" r="M2">
        <v>163</v>
      </c>
      <c t="s" s="11" r="N2">
        <v>164</v>
      </c>
      <c t="s" s="11" r="O2">
        <v>165</v>
      </c>
      <c t="s" s="11" r="P2">
        <v>166</v>
      </c>
      <c t="s" s="11" r="Q2">
        <v>167</v>
      </c>
      <c t="s" s="11" r="R2">
        <v>168</v>
      </c>
      <c t="s" s="11" r="S2">
        <v>169</v>
      </c>
      <c t="s" s="11" r="T2">
        <v>170</v>
      </c>
      <c t="s" s="11" r="U2">
        <v>171</v>
      </c>
      <c t="s" s="11" r="V2">
        <v>172</v>
      </c>
      <c t="s" s="11" r="W2">
        <v>173</v>
      </c>
      <c t="s" s="11" r="X2">
        <v>174</v>
      </c>
    </row>
    <row customHeight="1" r="3" ht="15.0">
      <c s="44" r="A3">
        <v>1.0</v>
      </c>
      <c t="str" s="29" r="B3">
        <f>'Razzball Projections'!B2</f>
        <v>Jamaal Charles</v>
      </c>
      <c t="str" s="4" r="C3">
        <f>VLOOKUP(B3,'Razzball Projections'!$B$2:$W$322,2,FALSE)</f>
        <v>RB</v>
      </c>
      <c t="str" s="4" r="D3">
        <f>VLOOKUP(B3,'Razzball Projections'!$B$2:$W$322,3,FALSE)</f>
        <v>KC</v>
      </c>
      <c t="str" s="4" r="E3">
        <f>VLOOKUP(B3,'Rankings - Cheat Sheet'!$B$3:$E$323,4,FALSE)</f>
        <v>A</v>
      </c>
      <c t="str" s="4" r="F3">
        <f>VLOOKUP(B3,'Razzball Projections'!$B$2:$W$322,4,FALSE)</f>
        <v>0</v>
      </c>
      <c t="str" s="4" r="G3">
        <f>VLOOKUP(B3,'Razzball Projections'!$B$2:$W$322,5,FALSE)</f>
        <v>0</v>
      </c>
      <c t="str" s="4" r="H3">
        <f>VLOOKUP(B3,'Razzball Projections'!$B$2:$W$322,6,FALSE)</f>
        <v>0</v>
      </c>
      <c t="str" s="4" r="I3">
        <f>VLOOKUP(B3,'Razzball Projections'!$B$2:$W$322,7,FALSE)</f>
        <v>0</v>
      </c>
      <c t="str" s="4" r="J3">
        <f>VLOOKUP(B3,'Razzball Projections'!$B$2:$W$322,8,FALSE)</f>
        <v>0</v>
      </c>
      <c t="str" s="4" r="K3">
        <f>VLOOKUP(B3,'Razzball Projections'!$B$2:$W$322,9,FALSE)</f>
        <v>0</v>
      </c>
      <c t="str" s="4" r="L3">
        <f>VLOOKUP(B3,'Razzball Projections'!$B$2:$W$322,10,FALSE)</f>
        <v>251</v>
      </c>
      <c t="str" s="4" r="M3">
        <f>VLOOKUP(B3,'Razzball Projections'!$B$2:$W$322,11,FALSE)</f>
        <v>1304</v>
      </c>
      <c t="str" s="4" r="N3">
        <f>VLOOKUP(B3,'Razzball Projections'!$B$2:$W$322,12,FALSE)</f>
        <v>9</v>
      </c>
      <c t="str" s="4" r="O3">
        <f>VLOOKUP(B3,'Razzball Projections'!$B$2:$W$322,13,FALSE)</f>
        <v>2</v>
      </c>
      <c t="str" s="4" r="P3">
        <f>VLOOKUP(B3,'Razzball Projections'!$B$2:$W$322,14,FALSE)</f>
        <v>73</v>
      </c>
      <c t="str" s="4" r="Q3">
        <f>VLOOKUP(B3,'Razzball Projections'!$B$2:$W$322,15,FALSE)</f>
        <v>609</v>
      </c>
      <c t="str" s="4" r="R3">
        <f>VLOOKUP(B3,'Razzball Projections'!$B$2:$W$322,16,FALSE)</f>
        <v>6</v>
      </c>
      <c t="str" s="33" r="S3">
        <f>VLOOKUP(B3,'Razzball Projections'!$B$2:$W$322,17,FALSE)</f>
        <v>277.3</v>
      </c>
      <c t="str" s="33" r="T3">
        <f>VLOOKUP(B3,'Razzball Projections'!$B$2:$W$322,18,FALSE)</f>
        <v>313.8</v>
      </c>
      <c t="str" s="33" r="U3">
        <f>VLOOKUP(B3,'Razzball Projections'!$B$2:$W$322,19,FALSE)</f>
        <v>350.3</v>
      </c>
      <c t="str" s="45" r="V3">
        <f>VLOOKUP(B3,'Razzball Projections'!$B$2:$W$322,20,FALSE)</f>
        <v>$58</v>
      </c>
      <c t="str" s="45" r="W3">
        <f>VLOOKUP(B3,'Razzball Projections'!$B$2:$W$322,21,FALSE)</f>
        <v>$56</v>
      </c>
      <c t="str" s="45" r="X3">
        <f>VLOOKUP(B3,'Razzball Projections'!$B$2:$W$322,22,FALSE)</f>
        <v>$54</v>
      </c>
    </row>
    <row customHeight="1" r="4" ht="15.0">
      <c s="44" r="A4">
        <v>2.0</v>
      </c>
      <c t="str" s="29" r="B4">
        <f>'Razzball Projections'!B3</f>
        <v>Aaron Rodgers</v>
      </c>
      <c t="str" s="4" r="C4">
        <f>VLOOKUP(B4,'Razzball Projections'!$B$2:$W$322,2,FALSE)</f>
        <v>QB</v>
      </c>
      <c t="str" s="4" r="D4">
        <f>VLOOKUP(B4,'Razzball Projections'!$B$2:$W$322,3,FALSE)</f>
        <v>GB</v>
      </c>
      <c t="str" s="4" r="E4">
        <f>VLOOKUP(B4,'Rankings - Cheat Sheet'!$B$3:$E$323,4,FALSE)</f>
        <v>A</v>
      </c>
      <c t="str" s="4" r="F4">
        <f>VLOOKUP(B4,'Razzball Projections'!$B$2:$W$322,4,FALSE)</f>
        <v>571</v>
      </c>
      <c t="str" s="4" r="G4">
        <f>VLOOKUP(B4,'Razzball Projections'!$B$2:$W$322,5,FALSE)</f>
        <v>387</v>
      </c>
      <c t="str" s="4" r="H4">
        <f>VLOOKUP(B4,'Razzball Projections'!$B$2:$W$322,6,FALSE)</f>
        <v>67.8</v>
      </c>
      <c t="str" s="4" r="I4">
        <f>VLOOKUP(B4,'Razzball Projections'!$B$2:$W$322,7,FALSE)</f>
        <v>4532</v>
      </c>
      <c t="str" s="4" r="J4">
        <f>VLOOKUP(B4,'Razzball Projections'!$B$2:$W$322,8,FALSE)</f>
        <v>39</v>
      </c>
      <c t="str" s="4" r="K4">
        <f>VLOOKUP(B4,'Razzball Projections'!$B$2:$W$322,9,FALSE)</f>
        <v>13</v>
      </c>
      <c t="str" s="4" r="L4">
        <f>VLOOKUP(B4,'Razzball Projections'!$B$2:$W$322,10,FALSE)</f>
        <v>47</v>
      </c>
      <c t="str" s="4" r="M4">
        <f>VLOOKUP(B4,'Razzball Projections'!$B$2:$W$322,11,FALSE)</f>
        <v>211</v>
      </c>
      <c t="str" s="4" r="N4">
        <f>VLOOKUP(B4,'Razzball Projections'!$B$2:$W$322,12,FALSE)</f>
        <v>2</v>
      </c>
      <c t="str" s="4" r="O4">
        <f>VLOOKUP(B4,'Razzball Projections'!$B$2:$W$322,13,FALSE)</f>
        <v>2</v>
      </c>
      <c t="str" s="4" r="P4">
        <f>VLOOKUP(B4,'Razzball Projections'!$B$2:$W$322,14,FALSE)</f>
        <v>0</v>
      </c>
      <c t="str" s="4" r="Q4">
        <f>VLOOKUP(B4,'Razzball Projections'!$B$2:$W$322,15,FALSE)</f>
        <v>0</v>
      </c>
      <c t="str" s="4" r="R4">
        <f>VLOOKUP(B4,'Razzball Projections'!$B$2:$W$322,16,FALSE)</f>
        <v>0</v>
      </c>
      <c t="str" s="33" r="S4">
        <f>VLOOKUP(B4,'Razzball Projections'!$B$2:$W$322,17,FALSE)</f>
        <v>340.4</v>
      </c>
      <c t="str" s="33" r="T4">
        <f>VLOOKUP(B4,'Razzball Projections'!$B$2:$W$322,18,FALSE)</f>
        <v>340.4</v>
      </c>
      <c t="str" s="33" r="U4">
        <f>VLOOKUP(B4,'Razzball Projections'!$B$2:$W$322,19,FALSE)</f>
        <v>340.4</v>
      </c>
      <c t="str" s="45" r="V4">
        <f>VLOOKUP(B4,'Razzball Projections'!$B$2:$W$322,20,FALSE)</f>
        <v>$30</v>
      </c>
      <c t="str" s="45" r="W4">
        <f>VLOOKUP(B4,'Razzball Projections'!$B$2:$W$322,21,FALSE)</f>
        <v>$27</v>
      </c>
      <c t="str" s="45" r="X4">
        <f>VLOOKUP(B4,'Razzball Projections'!$B$2:$W$322,22,FALSE)</f>
        <v>$23</v>
      </c>
    </row>
    <row customHeight="1" r="5" ht="15.0">
      <c s="44" r="A5">
        <v>3.0</v>
      </c>
      <c t="str" s="29" r="B5">
        <f>'Razzball Projections'!B4</f>
        <v>Drew Brees</v>
      </c>
      <c t="str" s="4" r="C5">
        <f>VLOOKUP(B5,'Razzball Projections'!$B$2:$W$322,2,FALSE)</f>
        <v>QB</v>
      </c>
      <c t="str" s="4" r="D5">
        <f>VLOOKUP(B5,'Razzball Projections'!$B$2:$W$322,3,FALSE)</f>
        <v>NO</v>
      </c>
      <c t="str" s="4" r="E5">
        <f>VLOOKUP(B5,'Rankings - Cheat Sheet'!$B$3:$E$323,4,FALSE)</f>
        <v>B</v>
      </c>
      <c t="str" s="4" r="F5">
        <f>VLOOKUP(B5,'Razzball Projections'!$B$2:$W$322,4,FALSE)</f>
        <v>633</v>
      </c>
      <c t="str" s="4" r="G5">
        <f>VLOOKUP(B5,'Razzball Projections'!$B$2:$W$322,5,FALSE)</f>
        <v>411</v>
      </c>
      <c t="str" s="4" r="H5">
        <f>VLOOKUP(B5,'Razzball Projections'!$B$2:$W$322,6,FALSE)</f>
        <v>64.9</v>
      </c>
      <c t="str" s="4" r="I5">
        <f>VLOOKUP(B5,'Razzball Projections'!$B$2:$W$322,7,FALSE)</f>
        <v>5161</v>
      </c>
      <c t="str" s="4" r="J5">
        <f>VLOOKUP(B5,'Razzball Projections'!$B$2:$W$322,8,FALSE)</f>
        <v>43</v>
      </c>
      <c t="str" s="4" r="K5">
        <f>VLOOKUP(B5,'Razzball Projections'!$B$2:$W$322,9,FALSE)</f>
        <v>22</v>
      </c>
      <c t="str" s="4" r="L5">
        <f>VLOOKUP(B5,'Razzball Projections'!$B$2:$W$322,10,FALSE)</f>
        <v>32</v>
      </c>
      <c t="str" s="4" r="M5">
        <f>VLOOKUP(B5,'Razzball Projections'!$B$2:$W$322,11,FALSE)</f>
        <v>42</v>
      </c>
      <c t="str" s="4" r="N5">
        <f>VLOOKUP(B5,'Razzball Projections'!$B$2:$W$322,12,FALSE)</f>
        <v>1</v>
      </c>
      <c t="str" s="4" r="O5">
        <f>VLOOKUP(B5,'Razzball Projections'!$B$2:$W$322,13,FALSE)</f>
        <v>3</v>
      </c>
      <c t="str" s="4" r="P5">
        <f>VLOOKUP(B5,'Razzball Projections'!$B$2:$W$322,14,FALSE)</f>
        <v>0</v>
      </c>
      <c t="str" s="4" r="Q5">
        <f>VLOOKUP(B5,'Razzball Projections'!$B$2:$W$322,15,FALSE)</f>
        <v>0</v>
      </c>
      <c t="str" s="4" r="R5">
        <f>VLOOKUP(B5,'Razzball Projections'!$B$2:$W$322,16,FALSE)</f>
        <v>0</v>
      </c>
      <c t="str" s="33" r="S5">
        <f>VLOOKUP(B5,'Razzball Projections'!$B$2:$W$322,17,FALSE)</f>
        <v>335.6</v>
      </c>
      <c t="str" s="33" r="T5">
        <f>VLOOKUP(B5,'Razzball Projections'!$B$2:$W$322,18,FALSE)</f>
        <v>335.6</v>
      </c>
      <c t="str" s="33" r="U5">
        <f>VLOOKUP(B5,'Razzball Projections'!$B$2:$W$322,19,FALSE)</f>
        <v>335.6</v>
      </c>
      <c t="str" s="45" r="V5">
        <f>VLOOKUP(B5,'Razzball Projections'!$B$2:$W$322,20,FALSE)</f>
        <v>$29</v>
      </c>
      <c t="str" s="45" r="W5">
        <f>VLOOKUP(B5,'Razzball Projections'!$B$2:$W$322,21,FALSE)</f>
        <v>$25</v>
      </c>
      <c t="str" s="45" r="X5">
        <f>VLOOKUP(B5,'Razzball Projections'!$B$2:$W$322,22,FALSE)</f>
        <v>$22</v>
      </c>
    </row>
    <row customHeight="1" r="6" ht="15.0">
      <c s="44" r="A6">
        <v>4.0</v>
      </c>
      <c t="str" s="29" r="B6">
        <f>'Razzball Projections'!B5</f>
        <v>Adrian Peterson</v>
      </c>
      <c t="str" s="4" r="C6">
        <f>VLOOKUP(B6,'Razzball Projections'!$B$2:$W$322,2,FALSE)</f>
        <v>RB</v>
      </c>
      <c t="str" s="4" r="D6">
        <f>VLOOKUP(B6,'Razzball Projections'!$B$2:$W$322,3,FALSE)</f>
        <v>MIN</v>
      </c>
      <c t="str" s="4" r="E6">
        <f>VLOOKUP(B6,'Rankings - Cheat Sheet'!$B$3:$E$323,4,FALSE)</f>
        <v>A</v>
      </c>
      <c t="str" s="4" r="F6">
        <f>VLOOKUP(B6,'Razzball Projections'!$B$2:$W$322,4,FALSE)</f>
        <v>0</v>
      </c>
      <c t="str" s="4" r="G6">
        <f>VLOOKUP(B6,'Razzball Projections'!$B$2:$W$322,5,FALSE)</f>
        <v>0</v>
      </c>
      <c t="str" s="4" r="H6">
        <f>VLOOKUP(B6,'Razzball Projections'!$B$2:$W$322,6,FALSE)</f>
        <v>0</v>
      </c>
      <c t="str" s="4" r="I6">
        <f>VLOOKUP(B6,'Razzball Projections'!$B$2:$W$322,7,FALSE)</f>
        <v>0</v>
      </c>
      <c t="str" s="4" r="J6">
        <f>VLOOKUP(B6,'Razzball Projections'!$B$2:$W$322,8,FALSE)</f>
        <v>0</v>
      </c>
      <c t="str" s="4" r="K6">
        <f>VLOOKUP(B6,'Razzball Projections'!$B$2:$W$322,9,FALSE)</f>
        <v>0</v>
      </c>
      <c t="str" s="4" r="L6">
        <f>VLOOKUP(B6,'Razzball Projections'!$B$2:$W$322,10,FALSE)</f>
        <v>281</v>
      </c>
      <c t="str" s="4" r="M6">
        <f>VLOOKUP(B6,'Razzball Projections'!$B$2:$W$322,11,FALSE)</f>
        <v>1499</v>
      </c>
      <c t="str" s="4" r="N6">
        <f>VLOOKUP(B6,'Razzball Projections'!$B$2:$W$322,12,FALSE)</f>
        <v>14</v>
      </c>
      <c t="str" s="4" r="O6">
        <f>VLOOKUP(B6,'Razzball Projections'!$B$2:$W$322,13,FALSE)</f>
        <v>3</v>
      </c>
      <c t="str" s="4" r="P6">
        <f>VLOOKUP(B6,'Razzball Projections'!$B$2:$W$322,14,FALSE)</f>
        <v>56</v>
      </c>
      <c t="str" s="4" r="Q6">
        <f>VLOOKUP(B6,'Razzball Projections'!$B$2:$W$322,15,FALSE)</f>
        <v>321</v>
      </c>
      <c t="str" s="4" r="R6">
        <f>VLOOKUP(B6,'Razzball Projections'!$B$2:$W$322,16,FALSE)</f>
        <v>3</v>
      </c>
      <c t="str" s="33" r="S6">
        <f>VLOOKUP(B6,'Razzball Projections'!$B$2:$W$322,17,FALSE)</f>
        <v>279.0</v>
      </c>
      <c t="str" s="33" r="T6">
        <f>VLOOKUP(B6,'Razzball Projections'!$B$2:$W$322,18,FALSE)</f>
        <v>307.0</v>
      </c>
      <c t="str" s="33" r="U6">
        <f>VLOOKUP(B6,'Razzball Projections'!$B$2:$W$322,19,FALSE)</f>
        <v>335.0</v>
      </c>
      <c t="str" s="45" r="V6">
        <f>VLOOKUP(B6,'Razzball Projections'!$B$2:$W$322,20,FALSE)</f>
        <v>$49</v>
      </c>
      <c t="str" s="45" r="W6">
        <f>VLOOKUP(B6,'Razzball Projections'!$B$2:$W$322,21,FALSE)</f>
        <v>$44</v>
      </c>
      <c t="str" s="45" r="X6">
        <f>VLOOKUP(B6,'Razzball Projections'!$B$2:$W$322,22,FALSE)</f>
        <v>$42</v>
      </c>
    </row>
    <row customHeight="1" r="7" ht="15.0">
      <c s="44" r="A7">
        <v>5.0</v>
      </c>
      <c t="str" s="29" r="B7">
        <f>'Razzball Projections'!B6</f>
        <v>Peyton Manning</v>
      </c>
      <c t="str" s="4" r="C7">
        <f>VLOOKUP(B7,'Razzball Projections'!$B$2:$W$322,2,FALSE)</f>
        <v>QB</v>
      </c>
      <c t="str" s="4" r="D7">
        <f>VLOOKUP(B7,'Razzball Projections'!$B$2:$W$322,3,FALSE)</f>
        <v>DEN</v>
      </c>
      <c t="str" s="4" r="E7">
        <f>VLOOKUP(B7,'Rankings - Cheat Sheet'!$B$3:$E$323,4,FALSE)</f>
        <v>D</v>
      </c>
      <c t="str" s="4" r="F7">
        <f>VLOOKUP(B7,'Razzball Projections'!$B$2:$W$322,4,FALSE)</f>
        <v>634</v>
      </c>
      <c t="str" s="4" r="G7">
        <f>VLOOKUP(B7,'Razzball Projections'!$B$2:$W$322,5,FALSE)</f>
        <v>437</v>
      </c>
      <c t="str" s="4" r="H7">
        <f>VLOOKUP(B7,'Razzball Projections'!$B$2:$W$322,6,FALSE)</f>
        <v>68.9</v>
      </c>
      <c t="str" s="4" r="I7">
        <f>VLOOKUP(B7,'Razzball Projections'!$B$2:$W$322,7,FALSE)</f>
        <v>4882</v>
      </c>
      <c t="str" s="4" r="J7">
        <f>VLOOKUP(B7,'Razzball Projections'!$B$2:$W$322,8,FALSE)</f>
        <v>40</v>
      </c>
      <c t="str" s="4" r="K7">
        <f>VLOOKUP(B7,'Razzball Projections'!$B$2:$W$322,9,FALSE)</f>
        <v>8</v>
      </c>
      <c t="str" s="4" r="L7">
        <f>VLOOKUP(B7,'Razzball Projections'!$B$2:$W$322,10,FALSE)</f>
        <v>23</v>
      </c>
      <c t="str" s="4" r="M7">
        <f>VLOOKUP(B7,'Razzball Projections'!$B$2:$W$322,11,FALSE)</f>
        <v>-8</v>
      </c>
      <c t="str" s="4" r="N7">
        <f>VLOOKUP(B7,'Razzball Projections'!$B$2:$W$322,12,FALSE)</f>
        <v>0</v>
      </c>
      <c t="str" s="4" r="O7">
        <f>VLOOKUP(B7,'Razzball Projections'!$B$2:$W$322,13,FALSE)</f>
        <v>3</v>
      </c>
      <c t="str" s="4" r="P7">
        <f>VLOOKUP(B7,'Razzball Projections'!$B$2:$W$322,14,FALSE)</f>
        <v>0</v>
      </c>
      <c t="str" s="4" r="Q7">
        <f>VLOOKUP(B7,'Razzball Projections'!$B$2:$W$322,15,FALSE)</f>
        <v>0</v>
      </c>
      <c t="str" s="4" r="R7">
        <f>VLOOKUP(B7,'Razzball Projections'!$B$2:$W$322,16,FALSE)</f>
        <v>0</v>
      </c>
      <c t="str" s="33" r="S7">
        <f>VLOOKUP(B7,'Razzball Projections'!$B$2:$W$322,17,FALSE)</f>
        <v>332.5</v>
      </c>
      <c t="str" s="33" r="T7">
        <f>VLOOKUP(B7,'Razzball Projections'!$B$2:$W$322,18,FALSE)</f>
        <v>332.5</v>
      </c>
      <c t="str" s="33" r="U7">
        <f>VLOOKUP(B7,'Razzball Projections'!$B$2:$W$322,19,FALSE)</f>
        <v>332.5</v>
      </c>
      <c t="str" s="45" r="V7">
        <f>VLOOKUP(B7,'Razzball Projections'!$B$2:$W$322,20,FALSE)</f>
        <v>$29</v>
      </c>
      <c t="str" s="45" r="W7">
        <f>VLOOKUP(B7,'Razzball Projections'!$B$2:$W$322,21,FALSE)</f>
        <v>$25</v>
      </c>
      <c t="str" s="45" r="X7">
        <f>VLOOKUP(B7,'Razzball Projections'!$B$2:$W$322,22,FALSE)</f>
        <v>$21</v>
      </c>
    </row>
    <row customHeight="1" r="8" ht="15.0">
      <c s="44" r="A8">
        <v>6.0</v>
      </c>
      <c t="str" s="29" r="B8">
        <f>'Razzball Projections'!B7</f>
        <v>Andrew Luck</v>
      </c>
      <c t="str" s="4" r="C8">
        <f>VLOOKUP(B8,'Razzball Projections'!$B$2:$W$322,2,FALSE)</f>
        <v>QB</v>
      </c>
      <c t="str" s="4" r="D8">
        <f>VLOOKUP(B8,'Razzball Projections'!$B$2:$W$322,3,FALSE)</f>
        <v>IND</v>
      </c>
      <c t="str" s="4" r="E8">
        <f>VLOOKUP(B8,'Rankings - Cheat Sheet'!$B$3:$E$323,4,FALSE)</f>
        <v>E</v>
      </c>
      <c t="str" s="4" r="F8">
        <f>VLOOKUP(B8,'Razzball Projections'!$B$2:$W$322,4,FALSE)</f>
        <v>599</v>
      </c>
      <c t="str" s="4" r="G8">
        <f>VLOOKUP(B8,'Razzball Projections'!$B$2:$W$322,5,FALSE)</f>
        <v>379</v>
      </c>
      <c t="str" s="4" r="H8">
        <f>VLOOKUP(B8,'Razzball Projections'!$B$2:$W$322,6,FALSE)</f>
        <v>63.3</v>
      </c>
      <c t="str" s="4" r="I8">
        <f>VLOOKUP(B8,'Razzball Projections'!$B$2:$W$322,7,FALSE)</f>
        <v>4138</v>
      </c>
      <c t="str" s="4" r="J8">
        <f>VLOOKUP(B8,'Razzball Projections'!$B$2:$W$322,8,FALSE)</f>
        <v>36</v>
      </c>
      <c t="str" s="4" r="K8">
        <f>VLOOKUP(B8,'Razzball Projections'!$B$2:$W$322,9,FALSE)</f>
        <v>13</v>
      </c>
      <c t="str" s="4" r="L8">
        <f>VLOOKUP(B8,'Razzball Projections'!$B$2:$W$322,10,FALSE)</f>
        <v>58</v>
      </c>
      <c t="str" s="4" r="M8">
        <f>VLOOKUP(B8,'Razzball Projections'!$B$2:$W$322,11,FALSE)</f>
        <v>328</v>
      </c>
      <c t="str" s="4" r="N8">
        <f>VLOOKUP(B8,'Razzball Projections'!$B$2:$W$322,12,FALSE)</f>
        <v>3</v>
      </c>
      <c t="str" s="4" r="O8">
        <f>VLOOKUP(B8,'Razzball Projections'!$B$2:$W$322,13,FALSE)</f>
        <v>3</v>
      </c>
      <c t="str" s="4" r="P8">
        <f>VLOOKUP(B8,'Razzball Projections'!$B$2:$W$322,14,FALSE)</f>
        <v>0</v>
      </c>
      <c t="str" s="4" r="Q8">
        <f>VLOOKUP(B8,'Razzball Projections'!$B$2:$W$322,15,FALSE)</f>
        <v>0</v>
      </c>
      <c t="str" s="4" r="R8">
        <f>VLOOKUP(B8,'Razzball Projections'!$B$2:$W$322,16,FALSE)</f>
        <v>0</v>
      </c>
      <c t="str" s="33" r="S8">
        <f>VLOOKUP(B8,'Razzball Projections'!$B$2:$W$322,17,FALSE)</f>
        <v>330.1</v>
      </c>
      <c t="str" s="33" r="T8">
        <f>VLOOKUP(B8,'Razzball Projections'!$B$2:$W$322,18,FALSE)</f>
        <v>330.1</v>
      </c>
      <c t="str" s="33" r="U8">
        <f>VLOOKUP(B8,'Razzball Projections'!$B$2:$W$322,19,FALSE)</f>
        <v>330.1</v>
      </c>
      <c t="str" s="45" r="V8">
        <f>VLOOKUP(B8,'Razzball Projections'!$B$2:$W$322,20,FALSE)</f>
        <v>$23</v>
      </c>
      <c t="str" s="45" r="W8">
        <f>VLOOKUP(B8,'Razzball Projections'!$B$2:$W$322,21,FALSE)</f>
        <v>$21</v>
      </c>
      <c t="str" s="45" r="X8">
        <f>VLOOKUP(B8,'Razzball Projections'!$B$2:$W$322,22,FALSE)</f>
        <v>$19</v>
      </c>
    </row>
    <row customHeight="1" r="9" ht="15.0">
      <c s="44" r="A9">
        <v>7.0</v>
      </c>
      <c t="str" s="29" r="B9">
        <f>'Razzball Projections'!B8</f>
        <v>Matt Forte</v>
      </c>
      <c t="str" s="4" r="C9">
        <f>VLOOKUP(B9,'Razzball Projections'!$B$2:$W$322,2,FALSE)</f>
        <v>RB</v>
      </c>
      <c t="str" s="4" r="D9">
        <f>VLOOKUP(B9,'Razzball Projections'!$B$2:$W$322,3,FALSE)</f>
        <v>CHI</v>
      </c>
      <c t="str" s="4" r="E9">
        <f>VLOOKUP(B9,'Rankings - Cheat Sheet'!$B$3:$E$323,4,FALSE)</f>
        <v>A</v>
      </c>
      <c t="str" s="4" r="F9">
        <f>VLOOKUP(B9,'Razzball Projections'!$B$2:$W$322,4,FALSE)</f>
        <v>0</v>
      </c>
      <c t="str" s="4" r="G9">
        <f>VLOOKUP(B9,'Razzball Projections'!$B$2:$W$322,5,FALSE)</f>
        <v>0</v>
      </c>
      <c t="str" s="4" r="H9">
        <f>VLOOKUP(B9,'Razzball Projections'!$B$2:$W$322,6,FALSE)</f>
        <v>0</v>
      </c>
      <c t="str" s="4" r="I9">
        <f>VLOOKUP(B9,'Razzball Projections'!$B$2:$W$322,7,FALSE)</f>
        <v>0</v>
      </c>
      <c t="str" s="4" r="J9">
        <f>VLOOKUP(B9,'Razzball Projections'!$B$2:$W$322,8,FALSE)</f>
        <v>0</v>
      </c>
      <c t="str" s="4" r="K9">
        <f>VLOOKUP(B9,'Razzball Projections'!$B$2:$W$322,9,FALSE)</f>
        <v>0</v>
      </c>
      <c t="str" s="4" r="L9">
        <f>VLOOKUP(B9,'Razzball Projections'!$B$2:$W$322,10,FALSE)</f>
        <v>268</v>
      </c>
      <c t="str" s="4" r="M9">
        <f>VLOOKUP(B9,'Razzball Projections'!$B$2:$W$322,11,FALSE)</f>
        <v>1299</v>
      </c>
      <c t="str" s="4" r="N9">
        <f>VLOOKUP(B9,'Razzball Projections'!$B$2:$W$322,12,FALSE)</f>
        <v>8</v>
      </c>
      <c t="str" s="4" r="O9">
        <f>VLOOKUP(B9,'Razzball Projections'!$B$2:$W$322,13,FALSE)</f>
        <v>2</v>
      </c>
      <c t="str" s="4" r="P9">
        <f>VLOOKUP(B9,'Razzball Projections'!$B$2:$W$322,14,FALSE)</f>
        <v>79</v>
      </c>
      <c t="str" s="4" r="Q9">
        <f>VLOOKUP(B9,'Razzball Projections'!$B$2:$W$322,15,FALSE)</f>
        <v>522</v>
      </c>
      <c t="str" s="4" r="R9">
        <f>VLOOKUP(B9,'Razzball Projections'!$B$2:$W$322,16,FALSE)</f>
        <v>4</v>
      </c>
      <c t="str" s="33" r="S9">
        <f>VLOOKUP(B9,'Razzball Projections'!$B$2:$W$322,17,FALSE)</f>
        <v>250.7</v>
      </c>
      <c t="str" s="33" r="T9">
        <f>VLOOKUP(B9,'Razzball Projections'!$B$2:$W$322,18,FALSE)</f>
        <v>290.2</v>
      </c>
      <c t="str" s="33" r="U9">
        <f>VLOOKUP(B9,'Razzball Projections'!$B$2:$W$322,19,FALSE)</f>
        <v>329.7</v>
      </c>
      <c t="str" s="45" r="V9">
        <f>VLOOKUP(B9,'Razzball Projections'!$B$2:$W$322,20,FALSE)</f>
        <v>$53</v>
      </c>
      <c t="str" s="45" r="W9">
        <f>VLOOKUP(B9,'Razzball Projections'!$B$2:$W$322,21,FALSE)</f>
        <v>$51</v>
      </c>
      <c t="str" s="45" r="X9">
        <f>VLOOKUP(B9,'Razzball Projections'!$B$2:$W$322,22,FALSE)</f>
        <v>$51</v>
      </c>
    </row>
    <row customHeight="1" r="10" ht="15.0">
      <c s="44" r="A10">
        <v>8.0</v>
      </c>
      <c t="str" s="29" r="B10">
        <f>'Razzball Projections'!B9</f>
        <v>Cam Newton</v>
      </c>
      <c t="str" s="4" r="C10">
        <f>VLOOKUP(B10,'Razzball Projections'!$B$2:$W$322,2,FALSE)</f>
        <v>QB</v>
      </c>
      <c t="str" s="4" r="D10">
        <f>VLOOKUP(B10,'Razzball Projections'!$B$2:$W$322,3,FALSE)</f>
        <v>CAR</v>
      </c>
      <c t="str" s="4" r="E10">
        <f>VLOOKUP(B10,'Rankings - Cheat Sheet'!$B$3:$E$323,4,FALSE)</f>
        <v>F</v>
      </c>
      <c t="str" s="4" r="F10">
        <f>VLOOKUP(B10,'Razzball Projections'!$B$2:$W$322,4,FALSE)</f>
        <v>523</v>
      </c>
      <c t="str" s="4" r="G10">
        <f>VLOOKUP(B10,'Razzball Projections'!$B$2:$W$322,5,FALSE)</f>
        <v>323</v>
      </c>
      <c t="str" s="4" r="H10">
        <f>VLOOKUP(B10,'Razzball Projections'!$B$2:$W$322,6,FALSE)</f>
        <v>61.8</v>
      </c>
      <c t="str" s="4" r="I10">
        <f>VLOOKUP(B10,'Razzball Projections'!$B$2:$W$322,7,FALSE)</f>
        <v>3611</v>
      </c>
      <c t="str" s="4" r="J10">
        <f>VLOOKUP(B10,'Razzball Projections'!$B$2:$W$322,8,FALSE)</f>
        <v>28</v>
      </c>
      <c t="str" s="4" r="K10">
        <f>VLOOKUP(B10,'Razzball Projections'!$B$2:$W$322,9,FALSE)</f>
        <v>13</v>
      </c>
      <c t="str" s="4" r="L10">
        <f>VLOOKUP(B10,'Razzball Projections'!$B$2:$W$322,10,FALSE)</f>
        <v>122</v>
      </c>
      <c t="str" s="4" r="M10">
        <f>VLOOKUP(B10,'Razzball Projections'!$B$2:$W$322,11,FALSE)</f>
        <v>598</v>
      </c>
      <c t="str" s="4" r="N10">
        <f>VLOOKUP(B10,'Razzball Projections'!$B$2:$W$322,12,FALSE)</f>
        <v>6</v>
      </c>
      <c t="str" s="4" r="O10">
        <f>VLOOKUP(B10,'Razzball Projections'!$B$2:$W$322,13,FALSE)</f>
        <v>3</v>
      </c>
      <c t="str" s="4" r="P10">
        <f>VLOOKUP(B10,'Razzball Projections'!$B$2:$W$322,14,FALSE)</f>
        <v>0</v>
      </c>
      <c t="str" s="4" r="Q10">
        <f>VLOOKUP(B10,'Razzball Projections'!$B$2:$W$322,15,FALSE)</f>
        <v>0</v>
      </c>
      <c t="str" s="4" r="R10">
        <f>VLOOKUP(B10,'Razzball Projections'!$B$2:$W$322,16,FALSE)</f>
        <v>0</v>
      </c>
      <c t="str" s="33" r="S10">
        <f>VLOOKUP(B10,'Razzball Projections'!$B$2:$W$322,17,FALSE)</f>
        <v>323.0</v>
      </c>
      <c t="str" s="33" r="T10">
        <f>VLOOKUP(B10,'Razzball Projections'!$B$2:$W$322,18,FALSE)</f>
        <v>323.0</v>
      </c>
      <c t="str" s="33" r="U10">
        <f>VLOOKUP(B10,'Razzball Projections'!$B$2:$W$322,19,FALSE)</f>
        <v>323.0</v>
      </c>
      <c t="str" s="45" r="V10">
        <f>VLOOKUP(B10,'Razzball Projections'!$B$2:$W$322,20,FALSE)</f>
        <v>$18</v>
      </c>
      <c t="str" s="45" r="W10">
        <f>VLOOKUP(B10,'Razzball Projections'!$B$2:$W$322,21,FALSE)</f>
        <v>$16</v>
      </c>
      <c t="str" s="45" r="X10">
        <f>VLOOKUP(B10,'Razzball Projections'!$B$2:$W$322,22,FALSE)</f>
        <v>$14</v>
      </c>
    </row>
    <row customHeight="1" r="11" ht="15.0">
      <c s="44" r="A11">
        <v>9.0</v>
      </c>
      <c t="str" s="29" r="B11">
        <f>'Razzball Projections'!B10</f>
        <v>Calvin Johnson</v>
      </c>
      <c t="str" s="4" r="C11">
        <f>VLOOKUP(B11,'Razzball Projections'!$B$2:$W$322,2,FALSE)</f>
        <v>WR</v>
      </c>
      <c t="str" s="4" r="D11">
        <f>VLOOKUP(B11,'Razzball Projections'!$B$2:$W$322,3,FALSE)</f>
        <v>DET</v>
      </c>
      <c t="str" s="4" r="E11">
        <f>VLOOKUP(B11,'Rankings - Cheat Sheet'!$B$3:$E$323,4,FALSE)</f>
        <v/>
      </c>
      <c t="str" s="4" r="F11">
        <f>VLOOKUP(B11,'Razzball Projections'!$B$2:$W$322,4,FALSE)</f>
        <v>0</v>
      </c>
      <c t="str" s="4" r="G11">
        <f>VLOOKUP(B11,'Razzball Projections'!$B$2:$W$322,5,FALSE)</f>
        <v>0</v>
      </c>
      <c t="str" s="4" r="H11">
        <f>VLOOKUP(B11,'Razzball Projections'!$B$2:$W$322,6,FALSE)</f>
        <v>0</v>
      </c>
      <c t="str" s="4" r="I11">
        <f>VLOOKUP(B11,'Razzball Projections'!$B$2:$W$322,7,FALSE)</f>
        <v>0</v>
      </c>
      <c t="str" s="4" r="J11">
        <f>VLOOKUP(B11,'Razzball Projections'!$B$2:$W$322,8,FALSE)</f>
        <v>0</v>
      </c>
      <c t="str" s="4" r="K11">
        <f>VLOOKUP(B11,'Razzball Projections'!$B$2:$W$322,9,FALSE)</f>
        <v>0</v>
      </c>
      <c t="str" s="4" r="L11">
        <f>VLOOKUP(B11,'Razzball Projections'!$B$2:$W$322,10,FALSE)</f>
        <v>0</v>
      </c>
      <c t="str" s="4" r="M11">
        <f>VLOOKUP(B11,'Razzball Projections'!$B$2:$W$322,11,FALSE)</f>
        <v>0</v>
      </c>
      <c t="str" s="4" r="N11">
        <f>VLOOKUP(B11,'Razzball Projections'!$B$2:$W$322,12,FALSE)</f>
        <v>0</v>
      </c>
      <c t="str" s="4" r="O11">
        <f>VLOOKUP(B11,'Razzball Projections'!$B$2:$W$322,13,FALSE)</f>
        <v>1</v>
      </c>
      <c t="str" s="4" r="P11">
        <f>VLOOKUP(B11,'Razzball Projections'!$B$2:$W$322,14,FALSE)</f>
        <v>92</v>
      </c>
      <c t="str" s="4" r="Q11">
        <f>VLOOKUP(B11,'Razzball Projections'!$B$2:$W$322,15,FALSE)</f>
        <v>1506</v>
      </c>
      <c t="str" s="4" r="R11">
        <f>VLOOKUP(B11,'Razzball Projections'!$B$2:$W$322,16,FALSE)</f>
        <v>13</v>
      </c>
      <c t="str" s="33" r="S11">
        <f>VLOOKUP(B11,'Razzball Projections'!$B$2:$W$322,17,FALSE)</f>
        <v>226.6</v>
      </c>
      <c t="str" s="33" r="T11">
        <f>VLOOKUP(B11,'Razzball Projections'!$B$2:$W$322,18,FALSE)</f>
        <v>272.6</v>
      </c>
      <c t="str" s="33" r="U11">
        <f>VLOOKUP(B11,'Razzball Projections'!$B$2:$W$322,19,FALSE)</f>
        <v>318.6</v>
      </c>
      <c t="str" s="45" r="V11">
        <f>VLOOKUP(B11,'Razzball Projections'!$B$2:$W$322,20,FALSE)</f>
        <v>$50</v>
      </c>
      <c t="str" s="45" r="W11">
        <f>VLOOKUP(B11,'Razzball Projections'!$B$2:$W$322,21,FALSE)</f>
        <v>$50</v>
      </c>
      <c t="str" s="45" r="X11">
        <f>VLOOKUP(B11,'Razzball Projections'!$B$2:$W$322,22,FALSE)</f>
        <v>$50</v>
      </c>
    </row>
    <row customHeight="1" r="12" ht="15.0">
      <c s="44" r="A12">
        <v>10.0</v>
      </c>
      <c t="str" s="29" r="B12">
        <f>'Razzball Projections'!B11</f>
        <v>Tom Brady</v>
      </c>
      <c t="str" s="4" r="C12">
        <f>VLOOKUP(B12,'Razzball Projections'!$B$2:$W$322,2,FALSE)</f>
        <v>QB</v>
      </c>
      <c t="str" s="4" r="D12">
        <f>VLOOKUP(B12,'Razzball Projections'!$B$2:$W$322,3,FALSE)</f>
        <v>NE</v>
      </c>
      <c t="str" s="4" r="E12">
        <f>VLOOKUP(B12,'Rankings - Cheat Sheet'!$B$3:$E$323,4,FALSE)</f>
        <v>G</v>
      </c>
      <c t="str" s="4" r="F12">
        <f>VLOOKUP(B12,'Razzball Projections'!$B$2:$W$322,4,FALSE)</f>
        <v>624</v>
      </c>
      <c t="str" s="4" r="G12">
        <f>VLOOKUP(B12,'Razzball Projections'!$B$2:$W$322,5,FALSE)</f>
        <v>394</v>
      </c>
      <c t="str" s="4" r="H12">
        <f>VLOOKUP(B12,'Razzball Projections'!$B$2:$W$322,6,FALSE)</f>
        <v>63.1</v>
      </c>
      <c t="str" s="4" r="I12">
        <f>VLOOKUP(B12,'Razzball Projections'!$B$2:$W$322,7,FALSE)</f>
        <v>4459</v>
      </c>
      <c t="str" s="4" r="J12">
        <f>VLOOKUP(B12,'Razzball Projections'!$B$2:$W$322,8,FALSE)</f>
        <v>36</v>
      </c>
      <c t="str" s="4" r="K12">
        <f>VLOOKUP(B12,'Razzball Projections'!$B$2:$W$322,9,FALSE)</f>
        <v>12</v>
      </c>
      <c t="str" s="4" r="L12">
        <f>VLOOKUP(B12,'Razzball Projections'!$B$2:$W$322,10,FALSE)</f>
        <v>26</v>
      </c>
      <c t="str" s="4" r="M12">
        <f>VLOOKUP(B12,'Razzball Projections'!$B$2:$W$322,11,FALSE)</f>
        <v>28</v>
      </c>
      <c t="str" s="4" r="N12">
        <f>VLOOKUP(B12,'Razzball Projections'!$B$2:$W$322,12,FALSE)</f>
        <v>1</v>
      </c>
      <c t="str" s="4" r="O12">
        <f>VLOOKUP(B12,'Razzball Projections'!$B$2:$W$322,13,FALSE)</f>
        <v>3</v>
      </c>
      <c t="str" s="4" r="P12">
        <f>VLOOKUP(B12,'Razzball Projections'!$B$2:$W$322,14,FALSE)</f>
        <v>0</v>
      </c>
      <c t="str" s="4" r="Q12">
        <f>VLOOKUP(B12,'Razzball Projections'!$B$2:$W$322,15,FALSE)</f>
        <v>0</v>
      </c>
      <c t="str" s="4" r="R12">
        <f>VLOOKUP(B12,'Razzball Projections'!$B$2:$W$322,16,FALSE)</f>
        <v>0</v>
      </c>
      <c t="str" s="33" r="S12">
        <f>VLOOKUP(B12,'Razzball Projections'!$B$2:$W$322,17,FALSE)</f>
        <v>302.3</v>
      </c>
      <c t="str" s="33" r="T12">
        <f>VLOOKUP(B12,'Razzball Projections'!$B$2:$W$322,18,FALSE)</f>
        <v>302.3</v>
      </c>
      <c t="str" s="33" r="U12">
        <f>VLOOKUP(B12,'Razzball Projections'!$B$2:$W$322,19,FALSE)</f>
        <v>302.3</v>
      </c>
      <c t="str" s="45" r="V12">
        <f>VLOOKUP(B12,'Razzball Projections'!$B$2:$W$322,20,FALSE)</f>
        <v>$17</v>
      </c>
      <c t="str" s="45" r="W12">
        <f>VLOOKUP(B12,'Razzball Projections'!$B$2:$W$322,21,FALSE)</f>
        <v>$15</v>
      </c>
      <c t="str" s="45" r="X12">
        <f>VLOOKUP(B12,'Razzball Projections'!$B$2:$W$322,22,FALSE)</f>
        <v>$13</v>
      </c>
    </row>
    <row customHeight="1" r="13" ht="15.0">
      <c s="44" r="A13">
        <v>11.0</v>
      </c>
      <c t="str" s="29" r="B13">
        <f>'Razzball Projections'!B12</f>
        <v>Matt Ryan</v>
      </c>
      <c t="str" s="4" r="C13">
        <f>VLOOKUP(B13,'Razzball Projections'!$B$2:$W$322,2,FALSE)</f>
        <v>QB</v>
      </c>
      <c t="str" s="4" r="D13">
        <f>VLOOKUP(B13,'Razzball Projections'!$B$2:$W$322,3,FALSE)</f>
        <v>ATL</v>
      </c>
      <c t="str" s="4" r="E13">
        <f>VLOOKUP(B13,'Rankings - Cheat Sheet'!$B$3:$E$323,4,FALSE)</f>
        <v>H</v>
      </c>
      <c t="str" s="4" r="F13">
        <f>VLOOKUP(B13,'Razzball Projections'!$B$2:$W$322,4,FALSE)</f>
        <v>629</v>
      </c>
      <c t="str" s="4" r="G13">
        <f>VLOOKUP(B13,'Razzball Projections'!$B$2:$W$322,5,FALSE)</f>
        <v>412</v>
      </c>
      <c t="str" s="4" r="H13">
        <f>VLOOKUP(B13,'Razzball Projections'!$B$2:$W$322,6,FALSE)</f>
        <v>65.5</v>
      </c>
      <c t="str" s="4" r="I13">
        <f>VLOOKUP(B13,'Razzball Projections'!$B$2:$W$322,7,FALSE)</f>
        <v>4627</v>
      </c>
      <c t="str" s="4" r="J13">
        <f>VLOOKUP(B13,'Razzball Projections'!$B$2:$W$322,8,FALSE)</f>
        <v>34</v>
      </c>
      <c t="str" s="4" r="K13">
        <f>VLOOKUP(B13,'Razzball Projections'!$B$2:$W$322,9,FALSE)</f>
        <v>11</v>
      </c>
      <c t="str" s="4" r="L13">
        <f>VLOOKUP(B13,'Razzball Projections'!$B$2:$W$322,10,FALSE)</f>
        <v>24</v>
      </c>
      <c t="str" s="4" r="M13">
        <f>VLOOKUP(B13,'Razzball Projections'!$B$2:$W$322,11,FALSE)</f>
        <v>64</v>
      </c>
      <c t="str" s="4" r="N13">
        <f>VLOOKUP(B13,'Razzball Projections'!$B$2:$W$322,12,FALSE)</f>
        <v>0</v>
      </c>
      <c t="str" s="4" r="O13">
        <f>VLOOKUP(B13,'Razzball Projections'!$B$2:$W$322,13,FALSE)</f>
        <v>2</v>
      </c>
      <c t="str" s="4" r="P13">
        <f>VLOOKUP(B13,'Razzball Projections'!$B$2:$W$322,14,FALSE)</f>
        <v>0</v>
      </c>
      <c t="str" s="4" r="Q13">
        <f>VLOOKUP(B13,'Razzball Projections'!$B$2:$W$322,15,FALSE)</f>
        <v>0</v>
      </c>
      <c t="str" s="4" r="R13">
        <f>VLOOKUP(B13,'Razzball Projections'!$B$2:$W$322,16,FALSE)</f>
        <v>0</v>
      </c>
      <c t="str" s="33" r="S13">
        <f>VLOOKUP(B13,'Razzball Projections'!$B$2:$W$322,17,FALSE)</f>
        <v>301.5</v>
      </c>
      <c t="str" s="33" r="T13">
        <f>VLOOKUP(B13,'Razzball Projections'!$B$2:$W$322,18,FALSE)</f>
        <v>301.5</v>
      </c>
      <c t="str" s="33" r="U13">
        <f>VLOOKUP(B13,'Razzball Projections'!$B$2:$W$322,19,FALSE)</f>
        <v>301.5</v>
      </c>
      <c t="str" s="45" r="V13">
        <f>VLOOKUP(B13,'Razzball Projections'!$B$2:$W$322,20,FALSE)</f>
        <v>$20</v>
      </c>
      <c t="str" s="45" r="W13">
        <f>VLOOKUP(B13,'Razzball Projections'!$B$2:$W$322,21,FALSE)</f>
        <v>$19</v>
      </c>
      <c t="str" s="45" r="X13">
        <f>VLOOKUP(B13,'Razzball Projections'!$B$2:$W$322,22,FALSE)</f>
        <v>$17</v>
      </c>
    </row>
    <row customHeight="1" r="14" ht="15.0">
      <c s="44" r="A14">
        <v>12.0</v>
      </c>
      <c t="str" s="29" r="B14">
        <f>'Razzball Projections'!B13</f>
        <v>Jimmy Graham</v>
      </c>
      <c t="str" s="4" r="C14">
        <f>VLOOKUP(B14,'Razzball Projections'!$B$2:$W$322,2,FALSE)</f>
        <v>TE</v>
      </c>
      <c t="str" s="4" r="D14">
        <f>VLOOKUP(B14,'Razzball Projections'!$B$2:$W$322,3,FALSE)</f>
        <v>NO</v>
      </c>
      <c t="str" s="4" r="E14">
        <f>VLOOKUP(B14,'Rankings - Cheat Sheet'!$B$3:$E$323,4,FALSE)</f>
        <v>A</v>
      </c>
      <c t="str" s="4" r="F14">
        <f>VLOOKUP(B14,'Razzball Projections'!$B$2:$W$322,4,FALSE)</f>
        <v>0</v>
      </c>
      <c t="str" s="4" r="G14">
        <f>VLOOKUP(B14,'Razzball Projections'!$B$2:$W$322,5,FALSE)</f>
        <v>0</v>
      </c>
      <c t="str" s="4" r="H14">
        <f>VLOOKUP(B14,'Razzball Projections'!$B$2:$W$322,6,FALSE)</f>
        <v>0</v>
      </c>
      <c t="str" s="4" r="I14">
        <f>VLOOKUP(B14,'Razzball Projections'!$B$2:$W$322,7,FALSE)</f>
        <v>0</v>
      </c>
      <c t="str" s="4" r="J14">
        <f>VLOOKUP(B14,'Razzball Projections'!$B$2:$W$322,8,FALSE)</f>
        <v>0</v>
      </c>
      <c t="str" s="4" r="K14">
        <f>VLOOKUP(B14,'Razzball Projections'!$B$2:$W$322,9,FALSE)</f>
        <v>0</v>
      </c>
      <c t="str" s="4" r="L14">
        <f>VLOOKUP(B14,'Razzball Projections'!$B$2:$W$322,10,FALSE)</f>
        <v>0</v>
      </c>
      <c t="str" s="4" r="M14">
        <f>VLOOKUP(B14,'Razzball Projections'!$B$2:$W$322,11,FALSE)</f>
        <v>0</v>
      </c>
      <c t="str" s="4" r="N14">
        <f>VLOOKUP(B14,'Razzball Projections'!$B$2:$W$322,12,FALSE)</f>
        <v>0</v>
      </c>
      <c t="str" s="4" r="O14">
        <f>VLOOKUP(B14,'Razzball Projections'!$B$2:$W$322,13,FALSE)</f>
        <v>0</v>
      </c>
      <c t="str" s="4" r="P14">
        <f>VLOOKUP(B14,'Razzball Projections'!$B$2:$W$322,14,FALSE)</f>
        <v>83</v>
      </c>
      <c t="str" s="4" r="Q14">
        <f>VLOOKUP(B14,'Razzball Projections'!$B$2:$W$322,15,FALSE)</f>
        <v>1176</v>
      </c>
      <c t="str" s="4" r="R14">
        <f>VLOOKUP(B14,'Razzball Projections'!$B$2:$W$322,16,FALSE)</f>
        <v>16</v>
      </c>
      <c t="str" s="33" r="S14">
        <f>VLOOKUP(B14,'Razzball Projections'!$B$2:$W$322,17,FALSE)</f>
        <v>213.6</v>
      </c>
      <c t="str" s="33" r="T14">
        <f>VLOOKUP(B14,'Razzball Projections'!$B$2:$W$322,18,FALSE)</f>
        <v>255.1</v>
      </c>
      <c t="str" s="33" r="U14">
        <f>VLOOKUP(B14,'Razzball Projections'!$B$2:$W$322,19,FALSE)</f>
        <v>296.6</v>
      </c>
      <c t="str" s="45" r="V14">
        <f>VLOOKUP(B14,'Razzball Projections'!$B$2:$W$322,20,FALSE)</f>
        <v>$39</v>
      </c>
      <c t="str" s="45" r="W14">
        <f>VLOOKUP(B14,'Razzball Projections'!$B$2:$W$322,21,FALSE)</f>
        <v>$40</v>
      </c>
      <c t="str" s="45" r="X14">
        <f>VLOOKUP(B14,'Razzball Projections'!$B$2:$W$322,22,FALSE)</f>
        <v>$41</v>
      </c>
    </row>
    <row customHeight="1" r="15" ht="15.0">
      <c s="44" r="A15">
        <v>13.0</v>
      </c>
      <c t="str" s="29" r="B15">
        <f>'Razzball Projections'!B14</f>
        <v>Matthew Stafford</v>
      </c>
      <c t="str" s="4" r="C15">
        <f>VLOOKUP(B15,'Razzball Projections'!$B$2:$W$322,2,FALSE)</f>
        <v>QB</v>
      </c>
      <c t="str" s="4" r="D15">
        <f>VLOOKUP(B15,'Razzball Projections'!$B$2:$W$322,3,FALSE)</f>
        <v>DET</v>
      </c>
      <c t="str" s="4" r="E15">
        <f>VLOOKUP(B15,'Rankings - Cheat Sheet'!$B$3:$E$323,4,FALSE)</f>
        <v>H</v>
      </c>
      <c t="str" s="4" r="F15">
        <f>VLOOKUP(B15,'Razzball Projections'!$B$2:$W$322,4,FALSE)</f>
        <v>633</v>
      </c>
      <c t="str" s="4" r="G15">
        <f>VLOOKUP(B15,'Razzball Projections'!$B$2:$W$322,5,FALSE)</f>
        <v>381</v>
      </c>
      <c t="str" s="4" r="H15">
        <f>VLOOKUP(B15,'Razzball Projections'!$B$2:$W$322,6,FALSE)</f>
        <v>60.2</v>
      </c>
      <c t="str" s="4" r="I15">
        <f>VLOOKUP(B15,'Razzball Projections'!$B$2:$W$322,7,FALSE)</f>
        <v>4711</v>
      </c>
      <c t="str" s="4" r="J15">
        <f>VLOOKUP(B15,'Razzball Projections'!$B$2:$W$322,8,FALSE)</f>
        <v>34</v>
      </c>
      <c t="str" s="4" r="K15">
        <f>VLOOKUP(B15,'Razzball Projections'!$B$2:$W$322,9,FALSE)</f>
        <v>19</v>
      </c>
      <c t="str" s="4" r="L15">
        <f>VLOOKUP(B15,'Razzball Projections'!$B$2:$W$322,10,FALSE)</f>
        <v>33</v>
      </c>
      <c t="str" s="4" r="M15">
        <f>VLOOKUP(B15,'Razzball Projections'!$B$2:$W$322,11,FALSE)</f>
        <v>72</v>
      </c>
      <c t="str" s="4" r="N15">
        <f>VLOOKUP(B15,'Razzball Projections'!$B$2:$W$322,12,FALSE)</f>
        <v>1</v>
      </c>
      <c t="str" s="4" r="O15">
        <f>VLOOKUP(B15,'Razzball Projections'!$B$2:$W$322,13,FALSE)</f>
        <v>3</v>
      </c>
      <c t="str" s="4" r="P15">
        <f>VLOOKUP(B15,'Razzball Projections'!$B$2:$W$322,14,FALSE)</f>
        <v>0</v>
      </c>
      <c t="str" s="4" r="Q15">
        <f>VLOOKUP(B15,'Razzball Projections'!$B$2:$W$322,15,FALSE)</f>
        <v>0</v>
      </c>
      <c t="str" s="4" r="R15">
        <f>VLOOKUP(B15,'Razzball Projections'!$B$2:$W$322,16,FALSE)</f>
        <v>0</v>
      </c>
      <c t="str" s="33" r="S15">
        <f>VLOOKUP(B15,'Razzball Projections'!$B$2:$W$322,17,FALSE)</f>
        <v>295.8</v>
      </c>
      <c t="str" s="33" r="T15">
        <f>VLOOKUP(B15,'Razzball Projections'!$B$2:$W$322,18,FALSE)</f>
        <v>295.8</v>
      </c>
      <c t="str" s="33" r="U15">
        <f>VLOOKUP(B15,'Razzball Projections'!$B$2:$W$322,19,FALSE)</f>
        <v>295.8</v>
      </c>
      <c t="str" s="45" r="V15">
        <f>VLOOKUP(B15,'Razzball Projections'!$B$2:$W$322,20,FALSE)</f>
        <v>$15</v>
      </c>
      <c t="str" s="45" r="W15">
        <f>VLOOKUP(B15,'Razzball Projections'!$B$2:$W$322,21,FALSE)</f>
        <v>$13</v>
      </c>
      <c t="str" s="45" r="X15">
        <f>VLOOKUP(B15,'Razzball Projections'!$B$2:$W$322,22,FALSE)</f>
        <v>$11</v>
      </c>
    </row>
    <row customHeight="1" r="16" ht="15.0">
      <c s="44" r="A16">
        <v>14.0</v>
      </c>
      <c t="str" s="29" r="B16">
        <f>'Razzball Projections'!B15</f>
        <v>Robert Griffin III</v>
      </c>
      <c t="str" s="4" r="C16">
        <f>VLOOKUP(B16,'Razzball Projections'!$B$2:$W$322,2,FALSE)</f>
        <v>QB</v>
      </c>
      <c t="str" s="4" r="D16">
        <f>VLOOKUP(B16,'Razzball Projections'!$B$2:$W$322,3,FALSE)</f>
        <v>WAS</v>
      </c>
      <c t="str" s="4" r="E16">
        <f>VLOOKUP(B16,'Rankings - Cheat Sheet'!$B$3:$E$323,4,FALSE)</f>
        <v>I</v>
      </c>
      <c t="str" s="4" r="F16">
        <f>VLOOKUP(B16,'Razzball Projections'!$B$2:$W$322,4,FALSE)</f>
        <v>511</v>
      </c>
      <c t="str" s="4" r="G16">
        <f>VLOOKUP(B16,'Razzball Projections'!$B$2:$W$322,5,FALSE)</f>
        <v>305</v>
      </c>
      <c t="str" s="4" r="H16">
        <f>VLOOKUP(B16,'Razzball Projections'!$B$2:$W$322,6,FALSE)</f>
        <v>59.7</v>
      </c>
      <c t="str" s="4" r="I16">
        <f>VLOOKUP(B16,'Razzball Projections'!$B$2:$W$322,7,FALSE)</f>
        <v>3711</v>
      </c>
      <c t="str" s="4" r="J16">
        <f>VLOOKUP(B16,'Razzball Projections'!$B$2:$W$322,8,FALSE)</f>
        <v>26</v>
      </c>
      <c t="str" s="4" r="K16">
        <f>VLOOKUP(B16,'Razzball Projections'!$B$2:$W$322,9,FALSE)</f>
        <v>14</v>
      </c>
      <c t="str" s="4" r="L16">
        <f>VLOOKUP(B16,'Razzball Projections'!$B$2:$W$322,10,FALSE)</f>
        <v>87</v>
      </c>
      <c t="str" s="4" r="M16">
        <f>VLOOKUP(B16,'Razzball Projections'!$B$2:$W$322,11,FALSE)</f>
        <v>498</v>
      </c>
      <c t="str" s="4" r="N16">
        <f>VLOOKUP(B16,'Razzball Projections'!$B$2:$W$322,12,FALSE)</f>
        <v>4</v>
      </c>
      <c t="str" s="4" r="O16">
        <f>VLOOKUP(B16,'Razzball Projections'!$B$2:$W$322,13,FALSE)</f>
        <v>2</v>
      </c>
      <c t="str" s="4" r="P16">
        <f>VLOOKUP(B16,'Razzball Projections'!$B$2:$W$322,14,FALSE)</f>
        <v>0</v>
      </c>
      <c t="str" s="4" r="Q16">
        <f>VLOOKUP(B16,'Razzball Projections'!$B$2:$W$322,15,FALSE)</f>
        <v>0</v>
      </c>
      <c t="str" s="4" r="R16">
        <f>VLOOKUP(B16,'Razzball Projections'!$B$2:$W$322,16,FALSE)</f>
        <v>0</v>
      </c>
      <c t="str" s="33" r="S16">
        <f>VLOOKUP(B16,'Razzball Projections'!$B$2:$W$322,17,FALSE)</f>
        <v>294.2</v>
      </c>
      <c t="str" s="33" r="T16">
        <f>VLOOKUP(B16,'Razzball Projections'!$B$2:$W$322,18,FALSE)</f>
        <v>294.2</v>
      </c>
      <c t="str" s="33" r="U16">
        <f>VLOOKUP(B16,'Razzball Projections'!$B$2:$W$322,19,FALSE)</f>
        <v>294.2</v>
      </c>
      <c t="str" s="45" r="V16">
        <f>VLOOKUP(B16,'Razzball Projections'!$B$2:$W$322,20,FALSE)</f>
        <v>$15</v>
      </c>
      <c t="str" s="45" r="W16">
        <f>VLOOKUP(B16,'Razzball Projections'!$B$2:$W$322,21,FALSE)</f>
        <v>$13</v>
      </c>
      <c t="str" s="45" r="X16">
        <f>VLOOKUP(B16,'Razzball Projections'!$B$2:$W$322,22,FALSE)</f>
        <v>$11</v>
      </c>
    </row>
    <row customHeight="1" r="17" ht="15.0">
      <c s="44" r="A17">
        <v>15.0</v>
      </c>
      <c t="str" s="29" r="B17">
        <f>'Razzball Projections'!B16</f>
        <v>Philip Rivers</v>
      </c>
      <c t="str" s="4" r="C17">
        <f>VLOOKUP(B17,'Razzball Projections'!$B$2:$W$322,2,FALSE)</f>
        <v>QB</v>
      </c>
      <c t="str" s="4" r="D17">
        <f>VLOOKUP(B17,'Razzball Projections'!$B$2:$W$322,3,FALSE)</f>
        <v>SD</v>
      </c>
      <c t="str" s="4" r="E17">
        <f>VLOOKUP(B17,'Rankings - Cheat Sheet'!$B$3:$E$323,4,FALSE)</f>
        <v>J</v>
      </c>
      <c t="str" s="4" r="F17">
        <f>VLOOKUP(B17,'Razzball Projections'!$B$2:$W$322,4,FALSE)</f>
        <v>578</v>
      </c>
      <c t="str" s="4" r="G17">
        <f>VLOOKUP(B17,'Razzball Projections'!$B$2:$W$322,5,FALSE)</f>
        <v>399</v>
      </c>
      <c t="str" s="4" r="H17">
        <f>VLOOKUP(B17,'Razzball Projections'!$B$2:$W$322,6,FALSE)</f>
        <v>69</v>
      </c>
      <c t="str" s="4" r="I17">
        <f>VLOOKUP(B17,'Razzball Projections'!$B$2:$W$322,7,FALSE)</f>
        <v>4378</v>
      </c>
      <c t="str" s="4" r="J17">
        <f>VLOOKUP(B17,'Razzball Projections'!$B$2:$W$322,8,FALSE)</f>
        <v>36</v>
      </c>
      <c t="str" s="4" r="K17">
        <f>VLOOKUP(B17,'Razzball Projections'!$B$2:$W$322,9,FALSE)</f>
        <v>11</v>
      </c>
      <c t="str" s="4" r="L17">
        <f>VLOOKUP(B17,'Razzball Projections'!$B$2:$W$322,10,FALSE)</f>
        <v>24</v>
      </c>
      <c t="str" s="4" r="M17">
        <f>VLOOKUP(B17,'Razzball Projections'!$B$2:$W$322,11,FALSE)</f>
        <v>41</v>
      </c>
      <c t="str" s="4" r="N17">
        <f>VLOOKUP(B17,'Razzball Projections'!$B$2:$W$322,12,FALSE)</f>
        <v>0</v>
      </c>
      <c t="str" s="4" r="O17">
        <f>VLOOKUP(B17,'Razzball Projections'!$B$2:$W$322,13,FALSE)</f>
        <v>4</v>
      </c>
      <c t="str" s="4" r="P17">
        <f>VLOOKUP(B17,'Razzball Projections'!$B$2:$W$322,14,FALSE)</f>
        <v>0</v>
      </c>
      <c t="str" s="4" r="Q17">
        <f>VLOOKUP(B17,'Razzball Projections'!$B$2:$W$322,15,FALSE)</f>
        <v>0</v>
      </c>
      <c t="str" s="4" r="R17">
        <f>VLOOKUP(B17,'Razzball Projections'!$B$2:$W$322,16,FALSE)</f>
        <v>0</v>
      </c>
      <c t="str" s="33" r="S17">
        <f>VLOOKUP(B17,'Razzball Projections'!$B$2:$W$322,17,FALSE)</f>
        <v>294.2</v>
      </c>
      <c t="str" s="33" r="T17">
        <f>VLOOKUP(B17,'Razzball Projections'!$B$2:$W$322,18,FALSE)</f>
        <v>294.2</v>
      </c>
      <c t="str" s="33" r="U17">
        <f>VLOOKUP(B17,'Razzball Projections'!$B$2:$W$322,19,FALSE)</f>
        <v>294.2</v>
      </c>
      <c t="str" s="45" r="V17">
        <f>VLOOKUP(B17,'Razzball Projections'!$B$2:$W$322,20,FALSE)</f>
        <v>$13</v>
      </c>
      <c t="str" s="45" r="W17">
        <f>VLOOKUP(B17,'Razzball Projections'!$B$2:$W$322,21,FALSE)</f>
        <v>$12</v>
      </c>
      <c t="str" s="45" r="X17">
        <f>VLOOKUP(B17,'Razzball Projections'!$B$2:$W$322,22,FALSE)</f>
        <v>$11</v>
      </c>
    </row>
    <row customHeight="1" r="18" ht="15.0">
      <c s="44" r="A18">
        <v>16.0</v>
      </c>
      <c t="str" s="29" r="B18">
        <f>'Razzball Projections'!B17</f>
        <v>Demaryius Thomas</v>
      </c>
      <c t="str" s="4" r="C18">
        <f>VLOOKUP(B18,'Razzball Projections'!$B$2:$W$322,2,FALSE)</f>
        <v>WR</v>
      </c>
      <c t="str" s="4" r="D18">
        <f>VLOOKUP(B18,'Razzball Projections'!$B$2:$W$322,3,FALSE)</f>
        <v>DEN</v>
      </c>
      <c t="str" s="4" r="E18">
        <f>VLOOKUP(B18,'Rankings - Cheat Sheet'!$B$3:$E$323,4,FALSE)</f>
        <v/>
      </c>
      <c t="str" s="4" r="F18">
        <f>VLOOKUP(B18,'Razzball Projections'!$B$2:$W$322,4,FALSE)</f>
        <v>0</v>
      </c>
      <c t="str" s="4" r="G18">
        <f>VLOOKUP(B18,'Razzball Projections'!$B$2:$W$322,5,FALSE)</f>
        <v>0</v>
      </c>
      <c t="str" s="4" r="H18">
        <f>VLOOKUP(B18,'Razzball Projections'!$B$2:$W$322,6,FALSE)</f>
        <v>0</v>
      </c>
      <c t="str" s="4" r="I18">
        <f>VLOOKUP(B18,'Razzball Projections'!$B$2:$W$322,7,FALSE)</f>
        <v>0</v>
      </c>
      <c t="str" s="4" r="J18">
        <f>VLOOKUP(B18,'Razzball Projections'!$B$2:$W$322,8,FALSE)</f>
        <v>0</v>
      </c>
      <c t="str" s="4" r="K18">
        <f>VLOOKUP(B18,'Razzball Projections'!$B$2:$W$322,9,FALSE)</f>
        <v>0</v>
      </c>
      <c t="str" s="4" r="L18">
        <f>VLOOKUP(B18,'Razzball Projections'!$B$2:$W$322,10,FALSE)</f>
        <v>0</v>
      </c>
      <c t="str" s="4" r="M18">
        <f>VLOOKUP(B18,'Razzball Projections'!$B$2:$W$322,11,FALSE)</f>
        <v>0</v>
      </c>
      <c t="str" s="4" r="N18">
        <f>VLOOKUP(B18,'Razzball Projections'!$B$2:$W$322,12,FALSE)</f>
        <v>0</v>
      </c>
      <c t="str" s="4" r="O18">
        <f>VLOOKUP(B18,'Razzball Projections'!$B$2:$W$322,13,FALSE)</f>
        <v>1</v>
      </c>
      <c t="str" s="4" r="P18">
        <f>VLOOKUP(B18,'Razzball Projections'!$B$2:$W$322,14,FALSE)</f>
        <v>89</v>
      </c>
      <c t="str" s="4" r="Q18">
        <f>VLOOKUP(B18,'Razzball Projections'!$B$2:$W$322,15,FALSE)</f>
        <v>1342</v>
      </c>
      <c t="str" s="4" r="R18">
        <f>VLOOKUP(B18,'Razzball Projections'!$B$2:$W$322,16,FALSE)</f>
        <v>12</v>
      </c>
      <c t="str" s="33" r="S18">
        <f>VLOOKUP(B18,'Razzball Projections'!$B$2:$W$322,17,FALSE)</f>
        <v>205.2</v>
      </c>
      <c t="str" s="33" r="T18">
        <f>VLOOKUP(B18,'Razzball Projections'!$B$2:$W$322,18,FALSE)</f>
        <v>249.7</v>
      </c>
      <c t="str" s="33" r="U18">
        <f>VLOOKUP(B18,'Razzball Projections'!$B$2:$W$322,19,FALSE)</f>
        <v>294.2</v>
      </c>
      <c t="str" s="45" r="V18">
        <f>VLOOKUP(B18,'Razzball Projections'!$B$2:$W$322,20,FALSE)</f>
        <v>$43</v>
      </c>
      <c t="str" s="45" r="W18">
        <f>VLOOKUP(B18,'Razzball Projections'!$B$2:$W$322,21,FALSE)</f>
        <v>$45</v>
      </c>
      <c t="str" s="45" r="X18">
        <f>VLOOKUP(B18,'Razzball Projections'!$B$2:$W$322,22,FALSE)</f>
        <v>$45</v>
      </c>
    </row>
    <row customHeight="1" r="19" ht="15.0">
      <c s="44" r="A19">
        <v>17.0</v>
      </c>
      <c t="str" s="29" r="B19">
        <f>'Razzball Projections'!B18</f>
        <v>Julio Jones</v>
      </c>
      <c t="str" s="4" r="C19">
        <f>VLOOKUP(B19,'Razzball Projections'!$B$2:$W$322,2,FALSE)</f>
        <v>WR</v>
      </c>
      <c t="str" s="4" r="D19">
        <f>VLOOKUP(B19,'Razzball Projections'!$B$2:$W$322,3,FALSE)</f>
        <v>ATL</v>
      </c>
      <c t="str" s="4" r="E19">
        <f>VLOOKUP(B19,'Rankings - Cheat Sheet'!$B$3:$E$323,4,FALSE)</f>
        <v/>
      </c>
      <c t="str" s="4" r="F19">
        <f>VLOOKUP(B19,'Razzball Projections'!$B$2:$W$322,4,FALSE)</f>
        <v>0</v>
      </c>
      <c t="str" s="4" r="G19">
        <f>VLOOKUP(B19,'Razzball Projections'!$B$2:$W$322,5,FALSE)</f>
        <v>0</v>
      </c>
      <c t="str" s="4" r="H19">
        <f>VLOOKUP(B19,'Razzball Projections'!$B$2:$W$322,6,FALSE)</f>
        <v>0</v>
      </c>
      <c t="str" s="4" r="I19">
        <f>VLOOKUP(B19,'Razzball Projections'!$B$2:$W$322,7,FALSE)</f>
        <v>0</v>
      </c>
      <c t="str" s="4" r="J19">
        <f>VLOOKUP(B19,'Razzball Projections'!$B$2:$W$322,8,FALSE)</f>
        <v>0</v>
      </c>
      <c t="str" s="4" r="K19">
        <f>VLOOKUP(B19,'Razzball Projections'!$B$2:$W$322,9,FALSE)</f>
        <v>0</v>
      </c>
      <c t="str" s="4" r="L19">
        <f>VLOOKUP(B19,'Razzball Projections'!$B$2:$W$322,10,FALSE)</f>
        <v>2</v>
      </c>
      <c t="str" s="4" r="M19">
        <f>VLOOKUP(B19,'Razzball Projections'!$B$2:$W$322,11,FALSE)</f>
        <v>22</v>
      </c>
      <c t="str" s="4" r="N19">
        <f>VLOOKUP(B19,'Razzball Projections'!$B$2:$W$322,12,FALSE)</f>
        <v>0</v>
      </c>
      <c t="str" s="4" r="O19">
        <f>VLOOKUP(B19,'Razzball Projections'!$B$2:$W$322,13,FALSE)</f>
        <v>1</v>
      </c>
      <c t="str" s="4" r="P19">
        <f>VLOOKUP(B19,'Razzball Projections'!$B$2:$W$322,14,FALSE)</f>
        <v>88</v>
      </c>
      <c t="str" s="4" r="Q19">
        <f>VLOOKUP(B19,'Razzball Projections'!$B$2:$W$322,15,FALSE)</f>
        <v>1374</v>
      </c>
      <c t="str" s="4" r="R19">
        <f>VLOOKUP(B19,'Razzball Projections'!$B$2:$W$322,16,FALSE)</f>
        <v>10</v>
      </c>
      <c t="str" s="33" r="S19">
        <f>VLOOKUP(B19,'Razzball Projections'!$B$2:$W$322,17,FALSE)</f>
        <v>199.2</v>
      </c>
      <c t="str" s="33" r="T19">
        <f>VLOOKUP(B19,'Razzball Projections'!$B$2:$W$322,18,FALSE)</f>
        <v>243.2</v>
      </c>
      <c t="str" s="33" r="U19">
        <f>VLOOKUP(B19,'Razzball Projections'!$B$2:$W$322,19,FALSE)</f>
        <v>287.2</v>
      </c>
      <c t="str" s="45" r="V19">
        <f>VLOOKUP(B19,'Razzball Projections'!$B$2:$W$322,20,FALSE)</f>
        <v>$36</v>
      </c>
      <c t="str" s="45" r="W19">
        <f>VLOOKUP(B19,'Razzball Projections'!$B$2:$W$322,21,FALSE)</f>
        <v>$38</v>
      </c>
      <c t="str" s="45" r="X19">
        <f>VLOOKUP(B19,'Razzball Projections'!$B$2:$W$322,22,FALSE)</f>
        <v>$39</v>
      </c>
    </row>
    <row customHeight="1" r="20" ht="15.0">
      <c s="44" r="A20">
        <v>18.0</v>
      </c>
      <c t="str" s="29" r="B20">
        <f>'Razzball Projections'!B19</f>
        <v>Tony Romo</v>
      </c>
      <c t="str" s="4" r="C20">
        <f>VLOOKUP(B20,'Razzball Projections'!$B$2:$W$322,2,FALSE)</f>
        <v>QB</v>
      </c>
      <c t="str" s="4" r="D20">
        <f>VLOOKUP(B20,'Razzball Projections'!$B$2:$W$322,3,FALSE)</f>
        <v>DAL</v>
      </c>
      <c t="str" s="4" r="E20">
        <f>VLOOKUP(B20,'Rankings - Cheat Sheet'!$B$3:$E$323,4,FALSE)</f>
        <v>L</v>
      </c>
      <c t="str" s="4" r="F20">
        <f>VLOOKUP(B20,'Razzball Projections'!$B$2:$W$322,4,FALSE)</f>
        <v>658</v>
      </c>
      <c t="str" s="4" r="G20">
        <f>VLOOKUP(B20,'Razzball Projections'!$B$2:$W$322,5,FALSE)</f>
        <v>411</v>
      </c>
      <c t="str" s="4" r="H20">
        <f>VLOOKUP(B20,'Razzball Projections'!$B$2:$W$322,6,FALSE)</f>
        <v>62.5</v>
      </c>
      <c t="str" s="4" r="I20">
        <f>VLOOKUP(B20,'Razzball Projections'!$B$2:$W$322,7,FALSE)</f>
        <v>4578</v>
      </c>
      <c t="str" s="4" r="J20">
        <f>VLOOKUP(B20,'Razzball Projections'!$B$2:$W$322,8,FALSE)</f>
        <v>36</v>
      </c>
      <c t="str" s="4" r="K20">
        <f>VLOOKUP(B20,'Razzball Projections'!$B$2:$W$322,9,FALSE)</f>
        <v>21</v>
      </c>
      <c t="str" s="4" r="L20">
        <f>VLOOKUP(B20,'Razzball Projections'!$B$2:$W$322,10,FALSE)</f>
        <v>22</v>
      </c>
      <c t="str" s="4" r="M20">
        <f>VLOOKUP(B20,'Razzball Projections'!$B$2:$W$322,11,FALSE)</f>
        <v>38</v>
      </c>
      <c t="str" s="4" r="N20">
        <f>VLOOKUP(B20,'Razzball Projections'!$B$2:$W$322,12,FALSE)</f>
        <v>1</v>
      </c>
      <c t="str" s="4" r="O20">
        <f>VLOOKUP(B20,'Razzball Projections'!$B$2:$W$322,13,FALSE)</f>
        <v>3</v>
      </c>
      <c t="str" s="4" r="P20">
        <f>VLOOKUP(B20,'Razzball Projections'!$B$2:$W$322,14,FALSE)</f>
        <v>0</v>
      </c>
      <c t="str" s="4" r="Q20">
        <f>VLOOKUP(B20,'Razzball Projections'!$B$2:$W$322,15,FALSE)</f>
        <v>0</v>
      </c>
      <c t="str" s="4" r="R20">
        <f>VLOOKUP(B20,'Razzball Projections'!$B$2:$W$322,16,FALSE)</f>
        <v>0</v>
      </c>
      <c t="str" s="33" r="S20">
        <f>VLOOKUP(B20,'Razzball Projections'!$B$2:$W$322,17,FALSE)</f>
        <v>286.9</v>
      </c>
      <c t="str" s="33" r="T20">
        <f>VLOOKUP(B20,'Razzball Projections'!$B$2:$W$322,18,FALSE)</f>
        <v>286.9</v>
      </c>
      <c t="str" s="33" r="U20">
        <f>VLOOKUP(B20,'Razzball Projections'!$B$2:$W$322,19,FALSE)</f>
        <v>286.9</v>
      </c>
      <c t="str" s="45" r="V20">
        <f>VLOOKUP(B20,'Razzball Projections'!$B$2:$W$322,20,FALSE)</f>
        <v>$13</v>
      </c>
      <c t="str" s="45" r="W20">
        <f>VLOOKUP(B20,'Razzball Projections'!$B$2:$W$322,21,FALSE)</f>
        <v>$12</v>
      </c>
      <c t="str" s="45" r="X20">
        <f>VLOOKUP(B20,'Razzball Projections'!$B$2:$W$322,22,FALSE)</f>
        <v>$11</v>
      </c>
    </row>
    <row customHeight="1" r="21" ht="15.0">
      <c s="44" r="A21">
        <v>19.0</v>
      </c>
      <c t="str" s="29" r="B21">
        <f>'Razzball Projections'!B20</f>
        <v>Dez Bryant</v>
      </c>
      <c t="str" s="4" r="C21">
        <f>VLOOKUP(B21,'Razzball Projections'!$B$2:$W$322,2,FALSE)</f>
        <v>WR</v>
      </c>
      <c t="str" s="4" r="D21">
        <f>VLOOKUP(B21,'Razzball Projections'!$B$2:$W$322,3,FALSE)</f>
        <v>DAL</v>
      </c>
      <c t="str" s="4" r="E21">
        <f>VLOOKUP(B21,'Rankings - Cheat Sheet'!$B$3:$E$323,4,FALSE)</f>
        <v/>
      </c>
      <c t="str" s="4" r="F21">
        <f>VLOOKUP(B21,'Razzball Projections'!$B$2:$W$322,4,FALSE)</f>
        <v>0</v>
      </c>
      <c t="str" s="4" r="G21">
        <f>VLOOKUP(B21,'Razzball Projections'!$B$2:$W$322,5,FALSE)</f>
        <v>0</v>
      </c>
      <c t="str" s="4" r="H21">
        <f>VLOOKUP(B21,'Razzball Projections'!$B$2:$W$322,6,FALSE)</f>
        <v>0</v>
      </c>
      <c t="str" s="4" r="I21">
        <f>VLOOKUP(B21,'Razzball Projections'!$B$2:$W$322,7,FALSE)</f>
        <v>0</v>
      </c>
      <c t="str" s="4" r="J21">
        <f>VLOOKUP(B21,'Razzball Projections'!$B$2:$W$322,8,FALSE)</f>
        <v>0</v>
      </c>
      <c t="str" s="4" r="K21">
        <f>VLOOKUP(B21,'Razzball Projections'!$B$2:$W$322,9,FALSE)</f>
        <v>0</v>
      </c>
      <c t="str" s="4" r="L21">
        <f>VLOOKUP(B21,'Razzball Projections'!$B$2:$W$322,10,FALSE)</f>
        <v>2</v>
      </c>
      <c t="str" s="4" r="M21">
        <f>VLOOKUP(B21,'Razzball Projections'!$B$2:$W$322,11,FALSE)</f>
        <v>8</v>
      </c>
      <c t="str" s="4" r="N21">
        <f>VLOOKUP(B21,'Razzball Projections'!$B$2:$W$322,12,FALSE)</f>
        <v>0</v>
      </c>
      <c t="str" s="4" r="O21">
        <f>VLOOKUP(B21,'Razzball Projections'!$B$2:$W$322,13,FALSE)</f>
        <v>1</v>
      </c>
      <c t="str" s="4" r="P21">
        <f>VLOOKUP(B21,'Razzball Projections'!$B$2:$W$322,14,FALSE)</f>
        <v>95</v>
      </c>
      <c t="str" s="4" r="Q21">
        <f>VLOOKUP(B21,'Razzball Projections'!$B$2:$W$322,15,FALSE)</f>
        <v>1315</v>
      </c>
      <c t="str" s="4" r="R21">
        <f>VLOOKUP(B21,'Razzball Projections'!$B$2:$W$322,16,FALSE)</f>
        <v>10</v>
      </c>
      <c t="str" s="33" r="S21">
        <f>VLOOKUP(B21,'Razzball Projections'!$B$2:$W$322,17,FALSE)</f>
        <v>190.3</v>
      </c>
      <c t="str" s="33" r="T21">
        <f>VLOOKUP(B21,'Razzball Projections'!$B$2:$W$322,18,FALSE)</f>
        <v>237.8</v>
      </c>
      <c t="str" s="33" r="U21">
        <f>VLOOKUP(B21,'Razzball Projections'!$B$2:$W$322,19,FALSE)</f>
        <v>285.3</v>
      </c>
      <c t="str" s="45" r="V21">
        <f>VLOOKUP(B21,'Razzball Projections'!$B$2:$W$322,20,FALSE)</f>
        <v>$38</v>
      </c>
      <c t="str" s="45" r="W21">
        <f>VLOOKUP(B21,'Razzball Projections'!$B$2:$W$322,21,FALSE)</f>
        <v>$40</v>
      </c>
      <c t="str" s="45" r="X21">
        <f>VLOOKUP(B21,'Razzball Projections'!$B$2:$W$322,22,FALSE)</f>
        <v>$42</v>
      </c>
    </row>
    <row customHeight="1" r="22" ht="15.0">
      <c s="44" r="A22">
        <v>20.0</v>
      </c>
      <c t="str" s="29" r="B22">
        <f>'Razzball Projections'!B21</f>
        <v>LeSean McCoy</v>
      </c>
      <c t="str" s="4" r="C22">
        <f>VLOOKUP(B22,'Razzball Projections'!$B$2:$W$322,2,FALSE)</f>
        <v>RB</v>
      </c>
      <c t="str" s="4" r="D22">
        <f>VLOOKUP(B22,'Razzball Projections'!$B$2:$W$322,3,FALSE)</f>
        <v>PHI</v>
      </c>
      <c t="str" s="4" r="E22">
        <f>VLOOKUP(B22,'Rankings - Cheat Sheet'!$B$3:$E$323,4,FALSE)</f>
        <v/>
      </c>
      <c t="str" s="4" r="F22">
        <f>VLOOKUP(B22,'Razzball Projections'!$B$2:$W$322,4,FALSE)</f>
        <v>0</v>
      </c>
      <c t="str" s="4" r="G22">
        <f>VLOOKUP(B22,'Razzball Projections'!$B$2:$W$322,5,FALSE)</f>
        <v>0</v>
      </c>
      <c t="str" s="4" r="H22">
        <f>VLOOKUP(B22,'Razzball Projections'!$B$2:$W$322,6,FALSE)</f>
        <v>0</v>
      </c>
      <c t="str" s="4" r="I22">
        <f>VLOOKUP(B22,'Razzball Projections'!$B$2:$W$322,7,FALSE)</f>
        <v>0</v>
      </c>
      <c t="str" s="4" r="J22">
        <f>VLOOKUP(B22,'Razzball Projections'!$B$2:$W$322,8,FALSE)</f>
        <v>0</v>
      </c>
      <c t="str" s="4" r="K22">
        <f>VLOOKUP(B22,'Razzball Projections'!$B$2:$W$322,9,FALSE)</f>
        <v>0</v>
      </c>
      <c t="str" s="4" r="L22">
        <f>VLOOKUP(B22,'Razzball Projections'!$B$2:$W$322,10,FALSE)</f>
        <v>261</v>
      </c>
      <c t="str" s="4" r="M22">
        <f>VLOOKUP(B22,'Razzball Projections'!$B$2:$W$322,11,FALSE)</f>
        <v>1199</v>
      </c>
      <c t="str" s="4" r="N22">
        <f>VLOOKUP(B22,'Razzball Projections'!$B$2:$W$322,12,FALSE)</f>
        <v>8</v>
      </c>
      <c t="str" s="4" r="O22">
        <f>VLOOKUP(B22,'Razzball Projections'!$B$2:$W$322,13,FALSE)</f>
        <v>2</v>
      </c>
      <c t="str" s="4" r="P22">
        <f>VLOOKUP(B22,'Razzball Projections'!$B$2:$W$322,14,FALSE)</f>
        <v>37</v>
      </c>
      <c t="str" s="4" r="Q22">
        <f>VLOOKUP(B22,'Razzball Projections'!$B$2:$W$322,15,FALSE)</f>
        <v>465</v>
      </c>
      <c t="str" s="4" r="R22">
        <f>VLOOKUP(B22,'Razzball Projections'!$B$2:$W$322,16,FALSE)</f>
        <v>6</v>
      </c>
      <c t="str" s="33" r="S22">
        <f>VLOOKUP(B22,'Razzball Projections'!$B$2:$W$322,17,FALSE)</f>
        <v>246.4</v>
      </c>
      <c t="str" s="33" r="T22">
        <f>VLOOKUP(B22,'Razzball Projections'!$B$2:$W$322,18,FALSE)</f>
        <v>264.9</v>
      </c>
      <c t="str" s="33" r="U22">
        <f>VLOOKUP(B22,'Razzball Projections'!$B$2:$W$322,19,FALSE)</f>
        <v>283.4</v>
      </c>
      <c t="str" s="45" r="V22">
        <f>VLOOKUP(B22,'Razzball Projections'!$B$2:$W$322,20,FALSE)</f>
        <v>$52</v>
      </c>
      <c t="str" s="45" r="W22">
        <f>VLOOKUP(B22,'Razzball Projections'!$B$2:$W$322,21,FALSE)</f>
        <v>$47</v>
      </c>
      <c t="str" s="45" r="X22">
        <f>VLOOKUP(B22,'Razzball Projections'!$B$2:$W$322,22,FALSE)</f>
        <v>$44</v>
      </c>
    </row>
    <row customHeight="1" r="23" ht="15.0">
      <c s="44" r="A23">
        <v>21.0</v>
      </c>
      <c t="str" s="29" r="B23">
        <f>'Razzball Projections'!B22</f>
        <v>Brandon Marshall</v>
      </c>
      <c t="str" s="4" r="C23">
        <f>VLOOKUP(B23,'Razzball Projections'!$B$2:$W$322,2,FALSE)</f>
        <v>WR</v>
      </c>
      <c t="str" s="4" r="D23">
        <f>VLOOKUP(B23,'Razzball Projections'!$B$2:$W$322,3,FALSE)</f>
        <v>CHI</v>
      </c>
      <c t="str" s="4" r="E23">
        <f>VLOOKUP(B23,'Rankings - Cheat Sheet'!$B$3:$E$323,4,FALSE)</f>
        <v/>
      </c>
      <c t="str" s="4" r="F23">
        <f>VLOOKUP(B23,'Razzball Projections'!$B$2:$W$322,4,FALSE)</f>
        <v>0</v>
      </c>
      <c t="str" s="4" r="G23">
        <f>VLOOKUP(B23,'Razzball Projections'!$B$2:$W$322,5,FALSE)</f>
        <v>0</v>
      </c>
      <c t="str" s="4" r="H23">
        <f>VLOOKUP(B23,'Razzball Projections'!$B$2:$W$322,6,FALSE)</f>
        <v>0</v>
      </c>
      <c t="str" s="4" r="I23">
        <f>VLOOKUP(B23,'Razzball Projections'!$B$2:$W$322,7,FALSE)</f>
        <v>0</v>
      </c>
      <c t="str" s="4" r="J23">
        <f>VLOOKUP(B23,'Razzball Projections'!$B$2:$W$322,8,FALSE)</f>
        <v>0</v>
      </c>
      <c t="str" s="4" r="K23">
        <f>VLOOKUP(B23,'Razzball Projections'!$B$2:$W$322,9,FALSE)</f>
        <v>0</v>
      </c>
      <c t="str" s="4" r="L23">
        <f>VLOOKUP(B23,'Razzball Projections'!$B$2:$W$322,10,FALSE)</f>
        <v>0</v>
      </c>
      <c t="str" s="4" r="M23">
        <f>VLOOKUP(B23,'Razzball Projections'!$B$2:$W$322,11,FALSE)</f>
        <v>0</v>
      </c>
      <c t="str" s="4" r="N23">
        <f>VLOOKUP(B23,'Razzball Projections'!$B$2:$W$322,12,FALSE)</f>
        <v>0</v>
      </c>
      <c t="str" s="4" r="O23">
        <f>VLOOKUP(B23,'Razzball Projections'!$B$2:$W$322,13,FALSE)</f>
        <v>0</v>
      </c>
      <c t="str" s="4" r="P23">
        <f>VLOOKUP(B23,'Razzball Projections'!$B$2:$W$322,14,FALSE)</f>
        <v>96</v>
      </c>
      <c t="str" s="4" r="Q23">
        <f>VLOOKUP(B23,'Razzball Projections'!$B$2:$W$322,15,FALSE)</f>
        <v>1255</v>
      </c>
      <c t="str" s="4" r="R23">
        <f>VLOOKUP(B23,'Razzball Projections'!$B$2:$W$322,16,FALSE)</f>
        <v>10</v>
      </c>
      <c t="str" s="33" r="S23">
        <f>VLOOKUP(B23,'Razzball Projections'!$B$2:$W$322,17,FALSE)</f>
        <v>185.5</v>
      </c>
      <c t="str" s="33" r="T23">
        <f>VLOOKUP(B23,'Razzball Projections'!$B$2:$W$322,18,FALSE)</f>
        <v>233.5</v>
      </c>
      <c t="str" s="33" r="U23">
        <f>VLOOKUP(B23,'Razzball Projections'!$B$2:$W$322,19,FALSE)</f>
        <v>281.5</v>
      </c>
      <c t="str" s="45" r="V23">
        <f>VLOOKUP(B23,'Razzball Projections'!$B$2:$W$322,20,FALSE)</f>
        <v>$35</v>
      </c>
      <c t="str" s="45" r="W23">
        <f>VLOOKUP(B23,'Razzball Projections'!$B$2:$W$322,21,FALSE)</f>
        <v>$39</v>
      </c>
      <c t="str" s="45" r="X23">
        <f>VLOOKUP(B23,'Razzball Projections'!$B$2:$W$322,22,FALSE)</f>
        <v>$41</v>
      </c>
    </row>
    <row customHeight="1" r="24" ht="15.0">
      <c s="44" r="A24">
        <v>22.0</v>
      </c>
      <c t="str" s="29" r="B24">
        <f>'Razzball Projections'!B23</f>
        <v>Eddie Lacy</v>
      </c>
      <c t="str" s="4" r="C24">
        <f>VLOOKUP(B24,'Razzball Projections'!$B$2:$W$322,2,FALSE)</f>
        <v>RB</v>
      </c>
      <c t="str" s="4" r="D24">
        <f>VLOOKUP(B24,'Razzball Projections'!$B$2:$W$322,3,FALSE)</f>
        <v>GB</v>
      </c>
      <c t="str" s="4" r="E24">
        <f>VLOOKUP(B24,'Rankings - Cheat Sheet'!$B$3:$E$323,4,FALSE)</f>
        <v/>
      </c>
      <c t="str" s="4" r="F24">
        <f>VLOOKUP(B24,'Razzball Projections'!$B$2:$W$322,4,FALSE)</f>
        <v>0</v>
      </c>
      <c t="str" s="4" r="G24">
        <f>VLOOKUP(B24,'Razzball Projections'!$B$2:$W$322,5,FALSE)</f>
        <v>0</v>
      </c>
      <c t="str" s="4" r="H24">
        <f>VLOOKUP(B24,'Razzball Projections'!$B$2:$W$322,6,FALSE)</f>
        <v>0</v>
      </c>
      <c t="str" s="4" r="I24">
        <f>VLOOKUP(B24,'Razzball Projections'!$B$2:$W$322,7,FALSE)</f>
        <v>0</v>
      </c>
      <c t="str" s="4" r="J24">
        <f>VLOOKUP(B24,'Razzball Projections'!$B$2:$W$322,8,FALSE)</f>
        <v>0</v>
      </c>
      <c t="str" s="4" r="K24">
        <f>VLOOKUP(B24,'Razzball Projections'!$B$2:$W$322,9,FALSE)</f>
        <v>0</v>
      </c>
      <c t="str" s="4" r="L24">
        <f>VLOOKUP(B24,'Razzball Projections'!$B$2:$W$322,10,FALSE)</f>
        <v>276</v>
      </c>
      <c t="str" s="4" r="M24">
        <f>VLOOKUP(B24,'Razzball Projections'!$B$2:$W$322,11,FALSE)</f>
        <v>1317</v>
      </c>
      <c t="str" s="4" r="N24">
        <f>VLOOKUP(B24,'Razzball Projections'!$B$2:$W$322,12,FALSE)</f>
        <v>13</v>
      </c>
      <c t="str" s="4" r="O24">
        <f>VLOOKUP(B24,'Razzball Projections'!$B$2:$W$322,13,FALSE)</f>
        <v>2</v>
      </c>
      <c t="str" s="4" r="P24">
        <f>VLOOKUP(B24,'Razzball Projections'!$B$2:$W$322,14,FALSE)</f>
        <v>41</v>
      </c>
      <c t="str" s="4" r="Q24">
        <f>VLOOKUP(B24,'Razzball Projections'!$B$2:$W$322,15,FALSE)</f>
        <v>278</v>
      </c>
      <c t="str" s="4" r="R24">
        <f>VLOOKUP(B24,'Razzball Projections'!$B$2:$W$322,16,FALSE)</f>
        <v>1</v>
      </c>
      <c t="str" s="33" r="S24">
        <f>VLOOKUP(B24,'Razzball Projections'!$B$2:$W$322,17,FALSE)</f>
        <v>239.5</v>
      </c>
      <c t="str" s="33" r="T24">
        <f>VLOOKUP(B24,'Razzball Projections'!$B$2:$W$322,18,FALSE)</f>
        <v>260.0</v>
      </c>
      <c t="str" s="33" r="U24">
        <f>VLOOKUP(B24,'Razzball Projections'!$B$2:$W$322,19,FALSE)</f>
        <v>280.5</v>
      </c>
      <c t="str" s="45" r="V24">
        <f>VLOOKUP(B24,'Razzball Projections'!$B$2:$W$322,20,FALSE)</f>
        <v>$44</v>
      </c>
      <c t="str" s="45" r="W24">
        <f>VLOOKUP(B24,'Razzball Projections'!$B$2:$W$322,21,FALSE)</f>
        <v>$39</v>
      </c>
      <c t="str" s="45" r="X24">
        <f>VLOOKUP(B24,'Razzball Projections'!$B$2:$W$322,22,FALSE)</f>
        <v>$35</v>
      </c>
    </row>
    <row customHeight="1" r="25" ht="15.0">
      <c s="44" r="A25">
        <v>23.0</v>
      </c>
      <c t="str" s="29" r="B25">
        <f>'Razzball Projections'!B24</f>
        <v>Nick Foles</v>
      </c>
      <c t="str" s="4" r="C25">
        <f>VLOOKUP(B25,'Razzball Projections'!$B$2:$W$322,2,FALSE)</f>
        <v>QB</v>
      </c>
      <c t="str" s="4" r="D25">
        <f>VLOOKUP(B25,'Razzball Projections'!$B$2:$W$322,3,FALSE)</f>
        <v>PHI</v>
      </c>
      <c t="str" s="4" r="E25">
        <f>VLOOKUP(B25,'Rankings - Cheat Sheet'!$B$3:$E$323,4,FALSE)</f>
        <v>K</v>
      </c>
      <c t="str" s="4" r="F25">
        <f>VLOOKUP(B25,'Razzball Projections'!$B$2:$W$322,4,FALSE)</f>
        <v>562</v>
      </c>
      <c t="str" s="4" r="G25">
        <f>VLOOKUP(B25,'Razzball Projections'!$B$2:$W$322,5,FALSE)</f>
        <v>362</v>
      </c>
      <c t="str" s="4" r="H25">
        <f>VLOOKUP(B25,'Razzball Projections'!$B$2:$W$322,6,FALSE)</f>
        <v>64.4</v>
      </c>
      <c t="str" s="4" r="I25">
        <f>VLOOKUP(B25,'Razzball Projections'!$B$2:$W$322,7,FALSE)</f>
        <v>3928</v>
      </c>
      <c t="str" s="4" r="J25">
        <f>VLOOKUP(B25,'Razzball Projections'!$B$2:$W$322,8,FALSE)</f>
        <v>31</v>
      </c>
      <c t="str" s="4" r="K25">
        <f>VLOOKUP(B25,'Razzball Projections'!$B$2:$W$322,9,FALSE)</f>
        <v>13</v>
      </c>
      <c t="str" s="4" r="L25">
        <f>VLOOKUP(B25,'Razzball Projections'!$B$2:$W$322,10,FALSE)</f>
        <v>61</v>
      </c>
      <c t="str" s="4" r="M25">
        <f>VLOOKUP(B25,'Razzball Projections'!$B$2:$W$322,11,FALSE)</f>
        <v>237</v>
      </c>
      <c t="str" s="4" r="N25">
        <f>VLOOKUP(B25,'Razzball Projections'!$B$2:$W$322,12,FALSE)</f>
        <v>1</v>
      </c>
      <c t="str" s="4" r="O25">
        <f>VLOOKUP(B25,'Razzball Projections'!$B$2:$W$322,13,FALSE)</f>
        <v>3</v>
      </c>
      <c t="str" s="4" r="P25">
        <f>VLOOKUP(B25,'Razzball Projections'!$B$2:$W$322,14,FALSE)</f>
        <v>0</v>
      </c>
      <c t="str" s="4" r="Q25">
        <f>VLOOKUP(B25,'Razzball Projections'!$B$2:$W$322,15,FALSE)</f>
        <v>0</v>
      </c>
      <c t="str" s="4" r="R25">
        <f>VLOOKUP(B25,'Razzball Projections'!$B$2:$W$322,16,FALSE)</f>
        <v>0</v>
      </c>
      <c t="str" s="33" r="S25">
        <f>VLOOKUP(B25,'Razzball Projections'!$B$2:$W$322,17,FALSE)</f>
        <v>278.8</v>
      </c>
      <c t="str" s="33" r="T25">
        <f>VLOOKUP(B25,'Razzball Projections'!$B$2:$W$322,18,FALSE)</f>
        <v>278.8</v>
      </c>
      <c t="str" s="33" r="U25">
        <f>VLOOKUP(B25,'Razzball Projections'!$B$2:$W$322,19,FALSE)</f>
        <v>278.8</v>
      </c>
      <c t="str" s="45" r="V25">
        <f>VLOOKUP(B25,'Razzball Projections'!$B$2:$W$322,20,FALSE)</f>
        <v>$15</v>
      </c>
      <c t="str" s="45" r="W25">
        <f>VLOOKUP(B25,'Razzball Projections'!$B$2:$W$322,21,FALSE)</f>
        <v>$13</v>
      </c>
      <c t="str" s="45" r="X25">
        <f>VLOOKUP(B25,'Razzball Projections'!$B$2:$W$322,22,FALSE)</f>
        <v>$11</v>
      </c>
    </row>
    <row customHeight="1" r="26" ht="15.0">
      <c s="44" r="A26">
        <v>24.0</v>
      </c>
      <c t="str" s="29" r="B26">
        <f>'Razzball Projections'!B25</f>
        <v>DeMarco Murray</v>
      </c>
      <c t="str" s="4" r="C26">
        <f>VLOOKUP(B26,'Razzball Projections'!$B$2:$W$322,2,FALSE)</f>
        <v>RB</v>
      </c>
      <c t="str" s="4" r="D26">
        <f>VLOOKUP(B26,'Razzball Projections'!$B$2:$W$322,3,FALSE)</f>
        <v>DAL</v>
      </c>
      <c t="str" s="4" r="E26">
        <f>VLOOKUP(B26,'Rankings - Cheat Sheet'!$B$3:$E$323,4,FALSE)</f>
        <v/>
      </c>
      <c t="str" s="4" r="F26">
        <f>VLOOKUP(B26,'Razzball Projections'!$B$2:$W$322,4,FALSE)</f>
        <v>0</v>
      </c>
      <c t="str" s="4" r="G26">
        <f>VLOOKUP(B26,'Razzball Projections'!$B$2:$W$322,5,FALSE)</f>
        <v>0</v>
      </c>
      <c t="str" s="4" r="H26">
        <f>VLOOKUP(B26,'Razzball Projections'!$B$2:$W$322,6,FALSE)</f>
        <v>0</v>
      </c>
      <c t="str" s="4" r="I26">
        <f>VLOOKUP(B26,'Razzball Projections'!$B$2:$W$322,7,FALSE)</f>
        <v>0</v>
      </c>
      <c t="str" s="4" r="J26">
        <f>VLOOKUP(B26,'Razzball Projections'!$B$2:$W$322,8,FALSE)</f>
        <v>0</v>
      </c>
      <c t="str" s="4" r="K26">
        <f>VLOOKUP(B26,'Razzball Projections'!$B$2:$W$322,9,FALSE)</f>
        <v>0</v>
      </c>
      <c t="str" s="4" r="L26">
        <f>VLOOKUP(B26,'Razzball Projections'!$B$2:$W$322,10,FALSE)</f>
        <v>249</v>
      </c>
      <c t="str" s="4" r="M26">
        <f>VLOOKUP(B26,'Razzball Projections'!$B$2:$W$322,11,FALSE)</f>
        <v>1256</v>
      </c>
      <c t="str" s="4" r="N26">
        <f>VLOOKUP(B26,'Razzball Projections'!$B$2:$W$322,12,FALSE)</f>
        <v>8</v>
      </c>
      <c t="str" s="4" r="O26">
        <f>VLOOKUP(B26,'Razzball Projections'!$B$2:$W$322,13,FALSE)</f>
        <v>2</v>
      </c>
      <c t="str" s="4" r="P26">
        <f>VLOOKUP(B26,'Razzball Projections'!$B$2:$W$322,14,FALSE)</f>
        <v>54</v>
      </c>
      <c t="str" s="4" r="Q26">
        <f>VLOOKUP(B26,'Razzball Projections'!$B$2:$W$322,15,FALSE)</f>
        <v>401</v>
      </c>
      <c t="str" s="4" r="R26">
        <f>VLOOKUP(B26,'Razzball Projections'!$B$2:$W$322,16,FALSE)</f>
        <v>2</v>
      </c>
      <c t="str" s="33" r="S26">
        <f>VLOOKUP(B26,'Razzball Projections'!$B$2:$W$322,17,FALSE)</f>
        <v>221.7</v>
      </c>
      <c t="str" s="33" r="T26">
        <f>VLOOKUP(B26,'Razzball Projections'!$B$2:$W$322,18,FALSE)</f>
        <v>248.7</v>
      </c>
      <c t="str" s="33" r="U26">
        <f>VLOOKUP(B26,'Razzball Projections'!$B$2:$W$322,19,FALSE)</f>
        <v>275.7</v>
      </c>
      <c t="str" s="45" r="V26">
        <f>VLOOKUP(B26,'Razzball Projections'!$B$2:$W$322,20,FALSE)</f>
        <v>$37</v>
      </c>
      <c t="str" s="45" r="W26">
        <f>VLOOKUP(B26,'Razzball Projections'!$B$2:$W$322,21,FALSE)</f>
        <v>$35</v>
      </c>
      <c t="str" s="45" r="X26">
        <f>VLOOKUP(B26,'Razzball Projections'!$B$2:$W$322,22,FALSE)</f>
        <v>$35</v>
      </c>
    </row>
    <row customHeight="1" r="27" ht="15.0">
      <c s="44" r="A27">
        <v>25.0</v>
      </c>
      <c t="str" s="29" r="B27">
        <f>'Razzball Projections'!B26</f>
        <v>Antonio Brown</v>
      </c>
      <c t="str" s="4" r="C27">
        <f>VLOOKUP(B27,'Razzball Projections'!$B$2:$W$322,2,FALSE)</f>
        <v>WR</v>
      </c>
      <c t="str" s="4" r="D27">
        <f>VLOOKUP(B27,'Razzball Projections'!$B$2:$W$322,3,FALSE)</f>
        <v>PIT</v>
      </c>
      <c t="str" s="4" r="E27">
        <f>VLOOKUP(B27,'Rankings - Cheat Sheet'!$B$3:$E$323,4,FALSE)</f>
        <v/>
      </c>
      <c t="str" s="4" r="F27">
        <f>VLOOKUP(B27,'Razzball Projections'!$B$2:$W$322,4,FALSE)</f>
        <v>0</v>
      </c>
      <c t="str" s="4" r="G27">
        <f>VLOOKUP(B27,'Razzball Projections'!$B$2:$W$322,5,FALSE)</f>
        <v>0</v>
      </c>
      <c t="str" s="4" r="H27">
        <f>VLOOKUP(B27,'Razzball Projections'!$B$2:$W$322,6,FALSE)</f>
        <v>0</v>
      </c>
      <c t="str" s="4" r="I27">
        <f>VLOOKUP(B27,'Razzball Projections'!$B$2:$W$322,7,FALSE)</f>
        <v>0</v>
      </c>
      <c t="str" s="4" r="J27">
        <f>VLOOKUP(B27,'Razzball Projections'!$B$2:$W$322,8,FALSE)</f>
        <v>0</v>
      </c>
      <c t="str" s="4" r="K27">
        <f>VLOOKUP(B27,'Razzball Projections'!$B$2:$W$322,9,FALSE)</f>
        <v>0</v>
      </c>
      <c t="str" s="4" r="L27">
        <f>VLOOKUP(B27,'Razzball Projections'!$B$2:$W$322,10,FALSE)</f>
        <v>6</v>
      </c>
      <c t="str" s="4" r="M27">
        <f>VLOOKUP(B27,'Razzball Projections'!$B$2:$W$322,11,FALSE)</f>
        <v>39</v>
      </c>
      <c t="str" s="4" r="N27">
        <f>VLOOKUP(B27,'Razzball Projections'!$B$2:$W$322,12,FALSE)</f>
        <v>0</v>
      </c>
      <c t="str" s="4" r="O27">
        <f>VLOOKUP(B27,'Razzball Projections'!$B$2:$W$322,13,FALSE)</f>
        <v>1</v>
      </c>
      <c t="str" s="4" r="P27">
        <f>VLOOKUP(B27,'Razzball Projections'!$B$2:$W$322,14,FALSE)</f>
        <v>96</v>
      </c>
      <c t="str" s="4" r="Q27">
        <f>VLOOKUP(B27,'Razzball Projections'!$B$2:$W$322,15,FALSE)</f>
        <v>1311</v>
      </c>
      <c t="str" s="4" r="R27">
        <f>VLOOKUP(B27,'Razzball Projections'!$B$2:$W$322,16,FALSE)</f>
        <v>8</v>
      </c>
      <c t="str" s="33" r="S27">
        <f>VLOOKUP(B27,'Razzball Projections'!$B$2:$W$322,17,FALSE)</f>
        <v>179.0</v>
      </c>
      <c t="str" s="33" r="T27">
        <f>VLOOKUP(B27,'Razzball Projections'!$B$2:$W$322,18,FALSE)</f>
        <v>227.0</v>
      </c>
      <c t="str" s="33" r="U27">
        <f>VLOOKUP(B27,'Razzball Projections'!$B$2:$W$322,19,FALSE)</f>
        <v>275.0</v>
      </c>
      <c t="str" s="45" r="V27">
        <f>VLOOKUP(B27,'Razzball Projections'!$B$2:$W$322,20,FALSE)</f>
        <v>$33</v>
      </c>
      <c t="str" s="45" r="W27">
        <f>VLOOKUP(B27,'Razzball Projections'!$B$2:$W$322,21,FALSE)</f>
        <v>$37</v>
      </c>
      <c t="str" s="45" r="X27">
        <f>VLOOKUP(B27,'Razzball Projections'!$B$2:$W$322,22,FALSE)</f>
        <v>$41</v>
      </c>
    </row>
    <row customHeight="1" r="28" ht="15.0">
      <c s="44" r="A28">
        <v>26.0</v>
      </c>
      <c t="str" s="29" r="B28">
        <f>'Razzball Projections'!B27</f>
        <v>Jay Cutler</v>
      </c>
      <c t="str" s="4" r="C28">
        <f>VLOOKUP(B28,'Razzball Projections'!$B$2:$W$322,2,FALSE)</f>
        <v>QB</v>
      </c>
      <c t="str" s="4" r="D28">
        <f>VLOOKUP(B28,'Razzball Projections'!$B$2:$W$322,3,FALSE)</f>
        <v>CHI</v>
      </c>
      <c t="str" s="4" r="E28">
        <f>VLOOKUP(B28,'Rankings - Cheat Sheet'!$B$3:$E$323,4,FALSE)</f>
        <v/>
      </c>
      <c t="str" s="4" r="F28">
        <f>VLOOKUP(B28,'Razzball Projections'!$B$2:$W$322,4,FALSE)</f>
        <v>530</v>
      </c>
      <c t="str" s="4" r="G28">
        <f>VLOOKUP(B28,'Razzball Projections'!$B$2:$W$322,5,FALSE)</f>
        <v>320</v>
      </c>
      <c t="str" s="4" r="H28">
        <f>VLOOKUP(B28,'Razzball Projections'!$B$2:$W$322,6,FALSE)</f>
        <v>60.4</v>
      </c>
      <c t="str" s="4" r="I28">
        <f>VLOOKUP(B28,'Razzball Projections'!$B$2:$W$322,7,FALSE)</f>
        <v>3997</v>
      </c>
      <c t="str" s="4" r="J28">
        <f>VLOOKUP(B28,'Razzball Projections'!$B$2:$W$322,8,FALSE)</f>
        <v>33</v>
      </c>
      <c t="str" s="4" r="K28">
        <f>VLOOKUP(B28,'Razzball Projections'!$B$2:$W$322,9,FALSE)</f>
        <v>17</v>
      </c>
      <c t="str" s="4" r="L28">
        <f>VLOOKUP(B28,'Razzball Projections'!$B$2:$W$322,10,FALSE)</f>
        <v>32</v>
      </c>
      <c t="str" s="4" r="M28">
        <f>VLOOKUP(B28,'Razzball Projections'!$B$2:$W$322,11,FALSE)</f>
        <v>161</v>
      </c>
      <c t="str" s="4" r="N28">
        <f>VLOOKUP(B28,'Razzball Projections'!$B$2:$W$322,12,FALSE)</f>
        <v>1</v>
      </c>
      <c t="str" s="4" r="O28">
        <f>VLOOKUP(B28,'Razzball Projections'!$B$2:$W$322,13,FALSE)</f>
        <v>3</v>
      </c>
      <c t="str" s="4" r="P28">
        <f>VLOOKUP(B28,'Razzball Projections'!$B$2:$W$322,14,FALSE)</f>
        <v>0</v>
      </c>
      <c t="str" s="4" r="Q28">
        <f>VLOOKUP(B28,'Razzball Projections'!$B$2:$W$322,15,FALSE)</f>
        <v>0</v>
      </c>
      <c t="str" s="4" r="R28">
        <f>VLOOKUP(B28,'Razzball Projections'!$B$2:$W$322,16,FALSE)</f>
        <v>0</v>
      </c>
      <c t="str" s="33" r="S28">
        <f>VLOOKUP(B28,'Razzball Projections'!$B$2:$W$322,17,FALSE)</f>
        <v>274.0</v>
      </c>
      <c t="str" s="33" r="T28">
        <f>VLOOKUP(B28,'Razzball Projections'!$B$2:$W$322,18,FALSE)</f>
        <v>274.0</v>
      </c>
      <c t="str" s="33" r="U28">
        <f>VLOOKUP(B28,'Razzball Projections'!$B$2:$W$322,19,FALSE)</f>
        <v>274.0</v>
      </c>
      <c t="str" s="45" r="V28">
        <f>VLOOKUP(B28,'Razzball Projections'!$B$2:$W$322,20,FALSE)</f>
        <v>$13</v>
      </c>
      <c t="str" s="45" r="W28">
        <f>VLOOKUP(B28,'Razzball Projections'!$B$2:$W$322,21,FALSE)</f>
        <v>$12</v>
      </c>
      <c t="str" s="45" r="X28">
        <f>VLOOKUP(B28,'Razzball Projections'!$B$2:$W$322,22,FALSE)</f>
        <v>$11</v>
      </c>
    </row>
    <row customHeight="1" r="29" ht="15.0">
      <c s="44" r="A29">
        <v>27.0</v>
      </c>
      <c t="str" s="29" r="B29">
        <f>'Razzball Projections'!B28</f>
        <v>Alshon Jeffery</v>
      </c>
      <c t="str" s="4" r="C29">
        <f>VLOOKUP(B29,'Razzball Projections'!$B$2:$W$322,2,FALSE)</f>
        <v>WR</v>
      </c>
      <c t="str" s="4" r="D29">
        <f>VLOOKUP(B29,'Razzball Projections'!$B$2:$W$322,3,FALSE)</f>
        <v>CHI</v>
      </c>
      <c t="str" s="4" r="E29">
        <f>VLOOKUP(B29,'Rankings - Cheat Sheet'!$B$3:$E$323,4,FALSE)</f>
        <v/>
      </c>
      <c t="str" s="4" r="F29">
        <f>VLOOKUP(B29,'Razzball Projections'!$B$2:$W$322,4,FALSE)</f>
        <v>0</v>
      </c>
      <c t="str" s="4" r="G29">
        <f>VLOOKUP(B29,'Razzball Projections'!$B$2:$W$322,5,FALSE)</f>
        <v>0</v>
      </c>
      <c t="str" s="4" r="H29">
        <f>VLOOKUP(B29,'Razzball Projections'!$B$2:$W$322,6,FALSE)</f>
        <v>0</v>
      </c>
      <c t="str" s="4" r="I29">
        <f>VLOOKUP(B29,'Razzball Projections'!$B$2:$W$322,7,FALSE)</f>
        <v>0</v>
      </c>
      <c t="str" s="4" r="J29">
        <f>VLOOKUP(B29,'Razzball Projections'!$B$2:$W$322,8,FALSE)</f>
        <v>0</v>
      </c>
      <c t="str" s="4" r="K29">
        <f>VLOOKUP(B29,'Razzball Projections'!$B$2:$W$322,9,FALSE)</f>
        <v>0</v>
      </c>
      <c t="str" s="4" r="L29">
        <f>VLOOKUP(B29,'Razzball Projections'!$B$2:$W$322,10,FALSE)</f>
        <v>11</v>
      </c>
      <c t="str" s="4" r="M29">
        <f>VLOOKUP(B29,'Razzball Projections'!$B$2:$W$322,11,FALSE)</f>
        <v>71</v>
      </c>
      <c t="str" s="4" r="N29">
        <f>VLOOKUP(B29,'Razzball Projections'!$B$2:$W$322,12,FALSE)</f>
        <v>1</v>
      </c>
      <c t="str" s="4" r="O29">
        <f>VLOOKUP(B29,'Razzball Projections'!$B$2:$W$322,13,FALSE)</f>
        <v>1</v>
      </c>
      <c t="str" s="4" r="P29">
        <f>VLOOKUP(B29,'Razzball Projections'!$B$2:$W$322,14,FALSE)</f>
        <v>83</v>
      </c>
      <c t="str" s="4" r="Q29">
        <f>VLOOKUP(B29,'Razzball Projections'!$B$2:$W$322,15,FALSE)</f>
        <v>1209</v>
      </c>
      <c t="str" s="4" r="R29">
        <f>VLOOKUP(B29,'Razzball Projections'!$B$2:$W$322,16,FALSE)</f>
        <v>9</v>
      </c>
      <c t="str" s="33" r="S29">
        <f>VLOOKUP(B29,'Razzball Projections'!$B$2:$W$322,17,FALSE)</f>
        <v>183.0</v>
      </c>
      <c t="str" s="33" r="T29">
        <f>VLOOKUP(B29,'Razzball Projections'!$B$2:$W$322,18,FALSE)</f>
        <v>224.5</v>
      </c>
      <c t="str" s="33" r="U29">
        <f>VLOOKUP(B29,'Razzball Projections'!$B$2:$W$322,19,FALSE)</f>
        <v>266.0</v>
      </c>
      <c t="str" s="45" r="V29">
        <f>VLOOKUP(B29,'Razzball Projections'!$B$2:$W$322,20,FALSE)</f>
        <v>$33</v>
      </c>
      <c t="str" s="45" r="W29">
        <f>VLOOKUP(B29,'Razzball Projections'!$B$2:$W$322,21,FALSE)</f>
        <v>$34</v>
      </c>
      <c t="str" s="45" r="X29">
        <f>VLOOKUP(B29,'Razzball Projections'!$B$2:$W$322,22,FALSE)</f>
        <v>$35</v>
      </c>
    </row>
    <row customHeight="1" r="30" ht="15.0">
      <c s="44" r="A30">
        <v>28.0</v>
      </c>
      <c t="str" s="29" r="B30">
        <f>'Razzball Projections'!B29</f>
        <v>Colin Kaepernick</v>
      </c>
      <c t="str" s="4" r="C30">
        <f>VLOOKUP(B30,'Razzball Projections'!$B$2:$W$322,2,FALSE)</f>
        <v>QB</v>
      </c>
      <c t="str" s="4" r="D30">
        <f>VLOOKUP(B30,'Razzball Projections'!$B$2:$W$322,3,FALSE)</f>
        <v>SF</v>
      </c>
      <c t="str" s="4" r="E30">
        <f>VLOOKUP(B30,'Rankings - Cheat Sheet'!$B$3:$E$323,4,FALSE)</f>
        <v/>
      </c>
      <c t="str" s="4" r="F30">
        <f>VLOOKUP(B30,'Razzball Projections'!$B$2:$W$322,4,FALSE)</f>
        <v>432</v>
      </c>
      <c t="str" s="4" r="G30">
        <f>VLOOKUP(B30,'Razzball Projections'!$B$2:$W$322,5,FALSE)</f>
        <v>248</v>
      </c>
      <c t="str" s="4" r="H30">
        <f>VLOOKUP(B30,'Razzball Projections'!$B$2:$W$322,6,FALSE)</f>
        <v>57.4</v>
      </c>
      <c t="str" s="4" r="I30">
        <f>VLOOKUP(B30,'Razzball Projections'!$B$2:$W$322,7,FALSE)</f>
        <v>3345</v>
      </c>
      <c t="str" s="4" r="J30">
        <f>VLOOKUP(B30,'Razzball Projections'!$B$2:$W$322,8,FALSE)</f>
        <v>22</v>
      </c>
      <c t="str" s="4" r="K30">
        <f>VLOOKUP(B30,'Razzball Projections'!$B$2:$W$322,9,FALSE)</f>
        <v>12</v>
      </c>
      <c t="str" s="4" r="L30">
        <f>VLOOKUP(B30,'Razzball Projections'!$B$2:$W$322,10,FALSE)</f>
        <v>98</v>
      </c>
      <c t="str" s="4" r="M30">
        <f>VLOOKUP(B30,'Razzball Projections'!$B$2:$W$322,11,FALSE)</f>
        <v>473</v>
      </c>
      <c t="str" s="4" r="N30">
        <f>VLOOKUP(B30,'Razzball Projections'!$B$2:$W$322,12,FALSE)</f>
        <v>4</v>
      </c>
      <c t="str" s="4" r="O30">
        <f>VLOOKUP(B30,'Razzball Projections'!$B$2:$W$322,13,FALSE)</f>
        <v>2</v>
      </c>
      <c t="str" s="4" r="P30">
        <f>VLOOKUP(B30,'Razzball Projections'!$B$2:$W$322,14,FALSE)</f>
        <v>0</v>
      </c>
      <c t="str" s="4" r="Q30">
        <f>VLOOKUP(B30,'Razzball Projections'!$B$2:$W$322,15,FALSE)</f>
        <v>0</v>
      </c>
      <c t="str" s="4" r="R30">
        <f>VLOOKUP(B30,'Razzball Projections'!$B$2:$W$322,16,FALSE)</f>
        <v>0</v>
      </c>
      <c t="str" s="33" r="S30">
        <f>VLOOKUP(B30,'Razzball Projections'!$B$2:$W$322,17,FALSE)</f>
        <v>265.1</v>
      </c>
      <c t="str" s="33" r="T30">
        <f>VLOOKUP(B30,'Razzball Projections'!$B$2:$W$322,18,FALSE)</f>
        <v>265.1</v>
      </c>
      <c t="str" s="33" r="U30">
        <f>VLOOKUP(B30,'Razzball Projections'!$B$2:$W$322,19,FALSE)</f>
        <v>265.1</v>
      </c>
      <c t="str" s="45" r="V30">
        <f>VLOOKUP(B30,'Razzball Projections'!$B$2:$W$322,20,FALSE)</f>
        <v>$15</v>
      </c>
      <c t="str" s="45" r="W30">
        <f>VLOOKUP(B30,'Razzball Projections'!$B$2:$W$322,21,FALSE)</f>
        <v>$13</v>
      </c>
      <c t="str" s="45" r="X30">
        <f>VLOOKUP(B30,'Razzball Projections'!$B$2:$W$322,22,FALSE)</f>
        <v>$11</v>
      </c>
    </row>
    <row customHeight="1" r="31" ht="15.0">
      <c s="44" r="A31">
        <v>29.0</v>
      </c>
      <c t="str" s="29" r="B31">
        <f>'Razzball Projections'!B30</f>
        <v>Russell Wilson</v>
      </c>
      <c t="str" s="4" r="C31">
        <f>VLOOKUP(B31,'Razzball Projections'!$B$2:$W$322,2,FALSE)</f>
        <v>QB</v>
      </c>
      <c t="str" s="4" r="D31">
        <f>VLOOKUP(B31,'Razzball Projections'!$B$2:$W$322,3,FALSE)</f>
        <v>SEA</v>
      </c>
      <c t="str" s="4" r="E31">
        <f>VLOOKUP(B31,'Rankings - Cheat Sheet'!$B$3:$E$323,4,FALSE)</f>
        <v/>
      </c>
      <c t="str" s="4" r="F31">
        <f>VLOOKUP(B31,'Razzball Projections'!$B$2:$W$322,4,FALSE)</f>
        <v>437</v>
      </c>
      <c t="str" s="4" r="G31">
        <f>VLOOKUP(B31,'Razzball Projections'!$B$2:$W$322,5,FALSE)</f>
        <v>271</v>
      </c>
      <c t="str" s="4" r="H31">
        <f>VLOOKUP(B31,'Razzball Projections'!$B$2:$W$322,6,FALSE)</f>
        <v>62</v>
      </c>
      <c t="str" s="4" r="I31">
        <f>VLOOKUP(B31,'Razzball Projections'!$B$2:$W$322,7,FALSE)</f>
        <v>3601</v>
      </c>
      <c t="str" s="4" r="J31">
        <f>VLOOKUP(B31,'Razzball Projections'!$B$2:$W$322,8,FALSE)</f>
        <v>24</v>
      </c>
      <c t="str" s="4" r="K31">
        <f>VLOOKUP(B31,'Razzball Projections'!$B$2:$W$322,9,FALSE)</f>
        <v>13</v>
      </c>
      <c t="str" s="4" r="L31">
        <f>VLOOKUP(B31,'Razzball Projections'!$B$2:$W$322,10,FALSE)</f>
        <v>81</v>
      </c>
      <c t="str" s="4" r="M31">
        <f>VLOOKUP(B31,'Razzball Projections'!$B$2:$W$322,11,FALSE)</f>
        <v>411</v>
      </c>
      <c t="str" s="4" r="N31">
        <f>VLOOKUP(B31,'Razzball Projections'!$B$2:$W$322,12,FALSE)</f>
        <v>3</v>
      </c>
      <c t="str" s="4" r="O31">
        <f>VLOOKUP(B31,'Razzball Projections'!$B$2:$W$322,13,FALSE)</f>
        <v>4</v>
      </c>
      <c t="str" s="4" r="P31">
        <f>VLOOKUP(B31,'Razzball Projections'!$B$2:$W$322,14,FALSE)</f>
        <v>0</v>
      </c>
      <c t="str" s="4" r="Q31">
        <f>VLOOKUP(B31,'Razzball Projections'!$B$2:$W$322,15,FALSE)</f>
        <v>0</v>
      </c>
      <c t="str" s="4" r="R31">
        <f>VLOOKUP(B31,'Razzball Projections'!$B$2:$W$322,16,FALSE)</f>
        <v>0</v>
      </c>
      <c t="str" s="33" r="S31">
        <f>VLOOKUP(B31,'Razzball Projections'!$B$2:$W$322,17,FALSE)</f>
        <v>263.1</v>
      </c>
      <c t="str" s="33" r="T31">
        <f>VLOOKUP(B31,'Razzball Projections'!$B$2:$W$322,18,FALSE)</f>
        <v>263.1</v>
      </c>
      <c t="str" s="33" r="U31">
        <f>VLOOKUP(B31,'Razzball Projections'!$B$2:$W$322,19,FALSE)</f>
        <v>263.1</v>
      </c>
      <c t="str" s="45" r="V31">
        <f>VLOOKUP(B31,'Razzball Projections'!$B$2:$W$322,20,FALSE)</f>
        <v>$12</v>
      </c>
      <c t="str" s="45" r="W31">
        <f>VLOOKUP(B31,'Razzball Projections'!$B$2:$W$322,21,FALSE)</f>
        <v>$11</v>
      </c>
      <c t="str" s="45" r="X31">
        <f>VLOOKUP(B31,'Razzball Projections'!$B$2:$W$322,22,FALSE)</f>
        <v>$10</v>
      </c>
    </row>
    <row customHeight="1" r="32" ht="15.0">
      <c s="44" r="A32">
        <v>30.0</v>
      </c>
      <c t="str" s="29" r="B32">
        <f>'Razzball Projections'!B31</f>
        <v>Eli Manning</v>
      </c>
      <c t="str" s="4" r="C32">
        <f>VLOOKUP(B32,'Razzball Projections'!$B$2:$W$322,2,FALSE)</f>
        <v>QB</v>
      </c>
      <c t="str" s="4" r="D32">
        <f>VLOOKUP(B32,'Razzball Projections'!$B$2:$W$322,3,FALSE)</f>
        <v>NYG</v>
      </c>
      <c t="str" s="4" r="E32">
        <f>VLOOKUP(B32,'Rankings - Cheat Sheet'!$B$3:$E$323,4,FALSE)</f>
        <v/>
      </c>
      <c t="str" s="4" r="F32">
        <f>VLOOKUP(B32,'Razzball Projections'!$B$2:$W$322,4,FALSE)</f>
        <v>576</v>
      </c>
      <c t="str" s="4" r="G32">
        <f>VLOOKUP(B32,'Razzball Projections'!$B$2:$W$322,5,FALSE)</f>
        <v>360</v>
      </c>
      <c t="str" s="4" r="H32">
        <f>VLOOKUP(B32,'Razzball Projections'!$B$2:$W$322,6,FALSE)</f>
        <v>62.5</v>
      </c>
      <c t="str" s="4" r="I32">
        <f>VLOOKUP(B32,'Razzball Projections'!$B$2:$W$322,7,FALSE)</f>
        <v>4235</v>
      </c>
      <c t="str" s="4" r="J32">
        <f>VLOOKUP(B32,'Razzball Projections'!$B$2:$W$322,8,FALSE)</f>
        <v>32</v>
      </c>
      <c t="str" s="4" r="K32">
        <f>VLOOKUP(B32,'Razzball Projections'!$B$2:$W$322,9,FALSE)</f>
        <v>17</v>
      </c>
      <c t="str" s="4" r="L32">
        <f>VLOOKUP(B32,'Razzball Projections'!$B$2:$W$322,10,FALSE)</f>
        <v>25</v>
      </c>
      <c t="str" s="4" r="M32">
        <f>VLOOKUP(B32,'Razzball Projections'!$B$2:$W$322,11,FALSE)</f>
        <v>27</v>
      </c>
      <c t="str" s="4" r="N32">
        <f>VLOOKUP(B32,'Razzball Projections'!$B$2:$W$322,12,FALSE)</f>
        <v>0</v>
      </c>
      <c t="str" s="4" r="O32">
        <f>VLOOKUP(B32,'Razzball Projections'!$B$2:$W$322,13,FALSE)</f>
        <v>2</v>
      </c>
      <c t="str" s="4" r="P32">
        <f>VLOOKUP(B32,'Razzball Projections'!$B$2:$W$322,14,FALSE)</f>
        <v>0</v>
      </c>
      <c t="str" s="4" r="Q32">
        <f>VLOOKUP(B32,'Razzball Projections'!$B$2:$W$322,15,FALSE)</f>
        <v>0</v>
      </c>
      <c t="str" s="4" r="R32">
        <f>VLOOKUP(B32,'Razzball Projections'!$B$2:$W$322,16,FALSE)</f>
        <v>0</v>
      </c>
      <c t="str" s="33" r="S32">
        <f>VLOOKUP(B32,'Razzball Projections'!$B$2:$W$322,17,FALSE)</f>
        <v>262.1</v>
      </c>
      <c t="str" s="33" r="T32">
        <f>VLOOKUP(B32,'Razzball Projections'!$B$2:$W$322,18,FALSE)</f>
        <v>262.1</v>
      </c>
      <c t="str" s="33" r="U32">
        <f>VLOOKUP(B32,'Razzball Projections'!$B$2:$W$322,19,FALSE)</f>
        <v>262.1</v>
      </c>
      <c t="str" s="45" r="V32">
        <f>VLOOKUP(B32,'Razzball Projections'!$B$2:$W$322,20,FALSE)</f>
        <v>$0</v>
      </c>
      <c t="str" s="45" r="W32">
        <f>VLOOKUP(B32,'Razzball Projections'!$B$2:$W$322,21,FALSE)</f>
        <v>$0</v>
      </c>
      <c t="str" s="45" r="X32">
        <f>VLOOKUP(B32,'Razzball Projections'!$B$2:$W$322,22,FALSE)</f>
        <v>$0</v>
      </c>
    </row>
    <row customHeight="1" r="33" ht="15.0">
      <c s="44" r="A33">
        <v>31.0</v>
      </c>
      <c t="str" s="29" r="B33">
        <f>'Razzball Projections'!B32</f>
        <v>Randall Cobb</v>
      </c>
      <c t="str" s="4" r="C33">
        <f>VLOOKUP(B33,'Razzball Projections'!$B$2:$W$322,2,FALSE)</f>
        <v>WR</v>
      </c>
      <c t="str" s="4" r="D33">
        <f>VLOOKUP(B33,'Razzball Projections'!$B$2:$W$322,3,FALSE)</f>
        <v>GB</v>
      </c>
      <c t="str" s="4" r="E33">
        <f>VLOOKUP(B33,'Rankings - Cheat Sheet'!$B$3:$E$323,4,FALSE)</f>
        <v/>
      </c>
      <c t="str" s="4" r="F33">
        <f>VLOOKUP(B33,'Razzball Projections'!$B$2:$W$322,4,FALSE)</f>
        <v>0</v>
      </c>
      <c t="str" s="4" r="G33">
        <f>VLOOKUP(B33,'Razzball Projections'!$B$2:$W$322,5,FALSE)</f>
        <v>0</v>
      </c>
      <c t="str" s="4" r="H33">
        <f>VLOOKUP(B33,'Razzball Projections'!$B$2:$W$322,6,FALSE)</f>
        <v>0</v>
      </c>
      <c t="str" s="4" r="I33">
        <f>VLOOKUP(B33,'Razzball Projections'!$B$2:$W$322,7,FALSE)</f>
        <v>0</v>
      </c>
      <c t="str" s="4" r="J33">
        <f>VLOOKUP(B33,'Razzball Projections'!$B$2:$W$322,8,FALSE)</f>
        <v>0</v>
      </c>
      <c t="str" s="4" r="K33">
        <f>VLOOKUP(B33,'Razzball Projections'!$B$2:$W$322,9,FALSE)</f>
        <v>0</v>
      </c>
      <c t="str" s="4" r="L33">
        <f>VLOOKUP(B33,'Razzball Projections'!$B$2:$W$322,10,FALSE)</f>
        <v>7</v>
      </c>
      <c t="str" s="4" r="M33">
        <f>VLOOKUP(B33,'Razzball Projections'!$B$2:$W$322,11,FALSE)</f>
        <v>85</v>
      </c>
      <c t="str" s="4" r="N33">
        <f>VLOOKUP(B33,'Razzball Projections'!$B$2:$W$322,12,FALSE)</f>
        <v>0</v>
      </c>
      <c t="str" s="4" r="O33">
        <f>VLOOKUP(B33,'Razzball Projections'!$B$2:$W$322,13,FALSE)</f>
        <v>1</v>
      </c>
      <c t="str" s="4" r="P33">
        <f>VLOOKUP(B33,'Razzball Projections'!$B$2:$W$322,14,FALSE)</f>
        <v>91</v>
      </c>
      <c t="str" s="4" r="Q33">
        <f>VLOOKUP(B33,'Razzball Projections'!$B$2:$W$322,15,FALSE)</f>
        <v>1196</v>
      </c>
      <c t="str" s="4" r="R33">
        <f>VLOOKUP(B33,'Razzball Projections'!$B$2:$W$322,16,FALSE)</f>
        <v>7</v>
      </c>
      <c t="str" s="33" r="S33">
        <f>VLOOKUP(B33,'Razzball Projections'!$B$2:$W$322,17,FALSE)</f>
        <v>168.1</v>
      </c>
      <c t="str" s="33" r="T33">
        <f>VLOOKUP(B33,'Razzball Projections'!$B$2:$W$322,18,FALSE)</f>
        <v>213.6</v>
      </c>
      <c t="str" s="33" r="U33">
        <f>VLOOKUP(B33,'Razzball Projections'!$B$2:$W$322,19,FALSE)</f>
        <v>259.1</v>
      </c>
      <c t="str" s="45" r="V33">
        <f>VLOOKUP(B33,'Razzball Projections'!$B$2:$W$322,20,FALSE)</f>
        <v>$26</v>
      </c>
      <c t="str" s="45" r="W33">
        <f>VLOOKUP(B33,'Razzball Projections'!$B$2:$W$322,21,FALSE)</f>
        <v>$29</v>
      </c>
      <c t="str" s="45" r="X33">
        <f>VLOOKUP(B33,'Razzball Projections'!$B$2:$W$322,22,FALSE)</f>
        <v>$30</v>
      </c>
    </row>
    <row customHeight="1" r="34" ht="15.0">
      <c s="44" r="A34">
        <v>32.0</v>
      </c>
      <c t="str" s="29" r="B34">
        <f>'Razzball Projections'!B33</f>
        <v>Victor Cruz</v>
      </c>
      <c t="str" s="4" r="C34">
        <f>VLOOKUP(B34,'Razzball Projections'!$B$2:$W$322,2,FALSE)</f>
        <v>WR</v>
      </c>
      <c t="str" s="4" r="D34">
        <f>VLOOKUP(B34,'Razzball Projections'!$B$2:$W$322,3,FALSE)</f>
        <v>NYG</v>
      </c>
      <c t="str" s="4" r="E34">
        <f>VLOOKUP(B34,'Rankings - Cheat Sheet'!$B$3:$E$323,4,FALSE)</f>
        <v/>
      </c>
      <c t="str" s="4" r="F34">
        <f>VLOOKUP(B34,'Razzball Projections'!$B$2:$W$322,4,FALSE)</f>
        <v>0</v>
      </c>
      <c t="str" s="4" r="G34">
        <f>VLOOKUP(B34,'Razzball Projections'!$B$2:$W$322,5,FALSE)</f>
        <v>0</v>
      </c>
      <c t="str" s="4" r="H34">
        <f>VLOOKUP(B34,'Razzball Projections'!$B$2:$W$322,6,FALSE)</f>
        <v>0</v>
      </c>
      <c t="str" s="4" r="I34">
        <f>VLOOKUP(B34,'Razzball Projections'!$B$2:$W$322,7,FALSE)</f>
        <v>0</v>
      </c>
      <c t="str" s="4" r="J34">
        <f>VLOOKUP(B34,'Razzball Projections'!$B$2:$W$322,8,FALSE)</f>
        <v>0</v>
      </c>
      <c t="str" s="4" r="K34">
        <f>VLOOKUP(B34,'Razzball Projections'!$B$2:$W$322,9,FALSE)</f>
        <v>0</v>
      </c>
      <c t="str" s="4" r="L34">
        <f>VLOOKUP(B34,'Razzball Projections'!$B$2:$W$322,10,FALSE)</f>
        <v>0</v>
      </c>
      <c t="str" s="4" r="M34">
        <f>VLOOKUP(B34,'Razzball Projections'!$B$2:$W$322,11,FALSE)</f>
        <v>0</v>
      </c>
      <c t="str" s="4" r="N34">
        <f>VLOOKUP(B34,'Razzball Projections'!$B$2:$W$322,12,FALSE)</f>
        <v>0</v>
      </c>
      <c t="str" s="4" r="O34">
        <f>VLOOKUP(B34,'Razzball Projections'!$B$2:$W$322,13,FALSE)</f>
        <v>1</v>
      </c>
      <c t="str" s="4" r="P34">
        <f>VLOOKUP(B34,'Razzball Projections'!$B$2:$W$322,14,FALSE)</f>
        <v>95</v>
      </c>
      <c t="str" s="4" r="Q34">
        <f>VLOOKUP(B34,'Razzball Projections'!$B$2:$W$322,15,FALSE)</f>
        <v>1176</v>
      </c>
      <c t="str" s="4" r="R34">
        <f>VLOOKUP(B34,'Razzball Projections'!$B$2:$W$322,16,FALSE)</f>
        <v>8</v>
      </c>
      <c t="str" s="33" r="S34">
        <f>VLOOKUP(B34,'Razzball Projections'!$B$2:$W$322,17,FALSE)</f>
        <v>163.6</v>
      </c>
      <c t="str" s="33" r="T34">
        <f>VLOOKUP(B34,'Razzball Projections'!$B$2:$W$322,18,FALSE)</f>
        <v>211.1</v>
      </c>
      <c t="str" s="33" r="U34">
        <f>VLOOKUP(B34,'Razzball Projections'!$B$2:$W$322,19,FALSE)</f>
        <v>258.6</v>
      </c>
      <c t="str" s="45" r="V34">
        <f>VLOOKUP(B34,'Razzball Projections'!$B$2:$W$322,20,FALSE)</f>
        <v>$25</v>
      </c>
      <c t="str" s="45" r="W34">
        <f>VLOOKUP(B34,'Razzball Projections'!$B$2:$W$322,21,FALSE)</f>
        <v>$28</v>
      </c>
      <c t="str" s="45" r="X34">
        <f>VLOOKUP(B34,'Razzball Projections'!$B$2:$W$322,22,FALSE)</f>
        <v>$30</v>
      </c>
    </row>
    <row customHeight="1" r="35" ht="15.0">
      <c s="44" r="A35">
        <v>33.0</v>
      </c>
      <c t="str" s="29" r="B35">
        <f>'Razzball Projections'!B34</f>
        <v>Ben Roethlisberger</v>
      </c>
      <c t="str" s="4" r="C35">
        <f>VLOOKUP(B35,'Razzball Projections'!$B$2:$W$322,2,FALSE)</f>
        <v>QB</v>
      </c>
      <c t="str" s="4" r="D35">
        <f>VLOOKUP(B35,'Razzball Projections'!$B$2:$W$322,3,FALSE)</f>
        <v>PIT</v>
      </c>
      <c t="str" s="4" r="E35">
        <f>VLOOKUP(B35,'Rankings - Cheat Sheet'!$B$3:$E$323,4,FALSE)</f>
        <v>A</v>
      </c>
      <c t="str" s="4" r="F35">
        <f>VLOOKUP(B35,'Razzball Projections'!$B$2:$W$322,4,FALSE)</f>
        <v>599</v>
      </c>
      <c t="str" s="4" r="G35">
        <f>VLOOKUP(B35,'Razzball Projections'!$B$2:$W$322,5,FALSE)</f>
        <v>370</v>
      </c>
      <c t="str" s="4" r="H35">
        <f>VLOOKUP(B35,'Razzball Projections'!$B$2:$W$322,6,FALSE)</f>
        <v>61.8</v>
      </c>
      <c t="str" s="4" r="I35">
        <f>VLOOKUP(B35,'Razzball Projections'!$B$2:$W$322,7,FALSE)</f>
        <v>4431</v>
      </c>
      <c t="str" s="4" r="J35">
        <f>VLOOKUP(B35,'Razzball Projections'!$B$2:$W$322,8,FALSE)</f>
        <v>27</v>
      </c>
      <c t="str" s="4" r="K35">
        <f>VLOOKUP(B35,'Razzball Projections'!$B$2:$W$322,9,FALSE)</f>
        <v>17</v>
      </c>
      <c t="str" s="4" r="L35">
        <f>VLOOKUP(B35,'Razzball Projections'!$B$2:$W$322,10,FALSE)</f>
        <v>33</v>
      </c>
      <c t="str" s="4" r="M35">
        <f>VLOOKUP(B35,'Razzball Projections'!$B$2:$W$322,11,FALSE)</f>
        <v>109</v>
      </c>
      <c t="str" s="4" r="N35">
        <f>VLOOKUP(B35,'Razzball Projections'!$B$2:$W$322,12,FALSE)</f>
        <v>1</v>
      </c>
      <c t="str" s="4" r="O35">
        <f>VLOOKUP(B35,'Razzball Projections'!$B$2:$W$322,13,FALSE)</f>
        <v>5</v>
      </c>
      <c t="str" s="4" r="P35">
        <f>VLOOKUP(B35,'Razzball Projections'!$B$2:$W$322,14,FALSE)</f>
        <v>0</v>
      </c>
      <c t="str" s="4" r="Q35">
        <f>VLOOKUP(B35,'Razzball Projections'!$B$2:$W$322,15,FALSE)</f>
        <v>0</v>
      </c>
      <c t="str" s="4" r="R35">
        <f>VLOOKUP(B35,'Razzball Projections'!$B$2:$W$322,16,FALSE)</f>
        <v>0</v>
      </c>
      <c t="str" s="33" r="S35">
        <f>VLOOKUP(B35,'Razzball Projections'!$B$2:$W$322,17,FALSE)</f>
        <v>258.1</v>
      </c>
      <c t="str" s="33" r="T35">
        <f>VLOOKUP(B35,'Razzball Projections'!$B$2:$W$322,18,FALSE)</f>
        <v>258.1</v>
      </c>
      <c t="str" s="33" r="U35">
        <f>VLOOKUP(B35,'Razzball Projections'!$B$2:$W$322,19,FALSE)</f>
        <v>258.1</v>
      </c>
      <c t="str" s="45" r="V35">
        <f>VLOOKUP(B35,'Razzball Projections'!$B$2:$W$322,20,FALSE)</f>
        <v>$8</v>
      </c>
      <c t="str" s="45" r="W35">
        <f>VLOOKUP(B35,'Razzball Projections'!$B$2:$W$322,21,FALSE)</f>
        <v>$7</v>
      </c>
      <c t="str" s="45" r="X35">
        <f>VLOOKUP(B35,'Razzball Projections'!$B$2:$W$322,22,FALSE)</f>
        <v>$6</v>
      </c>
    </row>
    <row customHeight="1" r="36" ht="15.0">
      <c s="44" r="A36">
        <v>34.0</v>
      </c>
      <c t="str" s="29" r="B36">
        <f>'Razzball Projections'!B35</f>
        <v>Ryan Tannehill</v>
      </c>
      <c t="str" s="4" r="C36">
        <f>VLOOKUP(B36,'Razzball Projections'!$B$2:$W$322,2,FALSE)</f>
        <v>QB</v>
      </c>
      <c t="str" s="4" r="D36">
        <f>VLOOKUP(B36,'Razzball Projections'!$B$2:$W$322,3,FALSE)</f>
        <v>MIA</v>
      </c>
      <c t="str" s="4" r="E36">
        <f>VLOOKUP(B36,'Rankings - Cheat Sheet'!$B$3:$E$323,4,FALSE)</f>
        <v>A</v>
      </c>
      <c t="str" s="4" r="F36">
        <f>VLOOKUP(B36,'Razzball Projections'!$B$2:$W$322,4,FALSE)</f>
        <v>588</v>
      </c>
      <c t="str" s="4" r="G36">
        <f>VLOOKUP(B36,'Razzball Projections'!$B$2:$W$322,5,FALSE)</f>
        <v>376</v>
      </c>
      <c t="str" s="4" r="H36">
        <f>VLOOKUP(B36,'Razzball Projections'!$B$2:$W$322,6,FALSE)</f>
        <v>63.9</v>
      </c>
      <c t="str" s="4" r="I36">
        <f>VLOOKUP(B36,'Razzball Projections'!$B$2:$W$322,7,FALSE)</f>
        <v>3916</v>
      </c>
      <c t="str" s="4" r="J36">
        <f>VLOOKUP(B36,'Razzball Projections'!$B$2:$W$322,8,FALSE)</f>
        <v>27</v>
      </c>
      <c t="str" s="4" r="K36">
        <f>VLOOKUP(B36,'Razzball Projections'!$B$2:$W$322,9,FALSE)</f>
        <v>14</v>
      </c>
      <c t="str" s="4" r="L36">
        <f>VLOOKUP(B36,'Razzball Projections'!$B$2:$W$322,10,FALSE)</f>
        <v>32</v>
      </c>
      <c t="str" s="4" r="M36">
        <f>VLOOKUP(B36,'Razzball Projections'!$B$2:$W$322,11,FALSE)</f>
        <v>176</v>
      </c>
      <c t="str" s="4" r="N36">
        <f>VLOOKUP(B36,'Razzball Projections'!$B$2:$W$322,12,FALSE)</f>
        <v>1</v>
      </c>
      <c t="str" s="4" r="O36">
        <f>VLOOKUP(B36,'Razzball Projections'!$B$2:$W$322,13,FALSE)</f>
        <v>3</v>
      </c>
      <c t="str" s="4" r="P36">
        <f>VLOOKUP(B36,'Razzball Projections'!$B$2:$W$322,14,FALSE)</f>
        <v>0</v>
      </c>
      <c t="str" s="4" r="Q36">
        <f>VLOOKUP(B36,'Razzball Projections'!$B$2:$W$322,15,FALSE)</f>
        <v>0</v>
      </c>
      <c t="str" s="4" r="R36">
        <f>VLOOKUP(B36,'Razzball Projections'!$B$2:$W$322,16,FALSE)</f>
        <v>0</v>
      </c>
      <c t="str" s="33" r="S36">
        <f>VLOOKUP(B36,'Razzball Projections'!$B$2:$W$322,17,FALSE)</f>
        <v>256.0</v>
      </c>
      <c t="str" s="33" r="T36">
        <f>VLOOKUP(B36,'Razzball Projections'!$B$2:$W$322,18,FALSE)</f>
        <v>256.0</v>
      </c>
      <c t="str" s="33" r="U36">
        <f>VLOOKUP(B36,'Razzball Projections'!$B$2:$W$322,19,FALSE)</f>
        <v>256.0</v>
      </c>
      <c t="str" s="45" r="V36">
        <f>VLOOKUP(B36,'Razzball Projections'!$B$2:$W$322,20,FALSE)</f>
        <v>$1</v>
      </c>
      <c t="str" s="45" r="W36">
        <f>VLOOKUP(B36,'Razzball Projections'!$B$2:$W$322,21,FALSE)</f>
        <v>$1</v>
      </c>
      <c t="str" s="45" r="X36">
        <f>VLOOKUP(B36,'Razzball Projections'!$B$2:$W$322,22,FALSE)</f>
        <v>$1</v>
      </c>
    </row>
    <row customHeight="1" r="37" ht="15.0">
      <c s="44" r="A37">
        <v>35.0</v>
      </c>
      <c t="str" s="29" r="B37">
        <f>'Razzball Projections'!B36</f>
        <v>Le’Veon Bell</v>
      </c>
      <c t="str" s="4" r="C37">
        <f>VLOOKUP(B37,'Razzball Projections'!$B$2:$W$322,2,FALSE)</f>
        <v>RB</v>
      </c>
      <c t="str" s="4" r="D37">
        <f>VLOOKUP(B37,'Razzball Projections'!$B$2:$W$322,3,FALSE)</f>
        <v>PIT</v>
      </c>
      <c t="str" s="4" r="E37">
        <f>VLOOKUP(B37,'Rankings - Cheat Sheet'!$B$3:$E$323,4,FALSE)</f>
        <v/>
      </c>
      <c t="str" s="4" r="F37">
        <f>VLOOKUP(B37,'Razzball Projections'!$B$2:$W$322,4,FALSE)</f>
        <v>0</v>
      </c>
      <c t="str" s="4" r="G37">
        <f>VLOOKUP(B37,'Razzball Projections'!$B$2:$W$322,5,FALSE)</f>
        <v>0</v>
      </c>
      <c t="str" s="4" r="H37">
        <f>VLOOKUP(B37,'Razzball Projections'!$B$2:$W$322,6,FALSE)</f>
        <v>0</v>
      </c>
      <c t="str" s="4" r="I37">
        <f>VLOOKUP(B37,'Razzball Projections'!$B$2:$W$322,7,FALSE)</f>
        <v>0</v>
      </c>
      <c t="str" s="4" r="J37">
        <f>VLOOKUP(B37,'Razzball Projections'!$B$2:$W$322,8,FALSE)</f>
        <v>0</v>
      </c>
      <c t="str" s="4" r="K37">
        <f>VLOOKUP(B37,'Razzball Projections'!$B$2:$W$322,9,FALSE)</f>
        <v>0</v>
      </c>
      <c t="str" s="4" r="L37">
        <f>VLOOKUP(B37,'Razzball Projections'!$B$2:$W$322,10,FALSE)</f>
        <v>259</v>
      </c>
      <c t="str" s="4" r="M37">
        <f>VLOOKUP(B37,'Razzball Projections'!$B$2:$W$322,11,FALSE)</f>
        <v>1099</v>
      </c>
      <c t="str" s="4" r="N37">
        <f>VLOOKUP(B37,'Razzball Projections'!$B$2:$W$322,12,FALSE)</f>
        <v>9</v>
      </c>
      <c t="str" s="4" r="O37">
        <f>VLOOKUP(B37,'Razzball Projections'!$B$2:$W$322,13,FALSE)</f>
        <v>2</v>
      </c>
      <c t="str" s="4" r="P37">
        <f>VLOOKUP(B37,'Razzball Projections'!$B$2:$W$322,14,FALSE)</f>
        <v>51</v>
      </c>
      <c t="str" s="4" r="Q37">
        <f>VLOOKUP(B37,'Razzball Projections'!$B$2:$W$322,15,FALSE)</f>
        <v>364</v>
      </c>
      <c t="str" s="4" r="R37">
        <f>VLOOKUP(B37,'Razzball Projections'!$B$2:$W$322,16,FALSE)</f>
        <v>1</v>
      </c>
      <c t="str" s="33" r="S37">
        <f>VLOOKUP(B37,'Razzball Projections'!$B$2:$W$322,17,FALSE)</f>
        <v>201.7</v>
      </c>
      <c t="str" s="33" r="T37">
        <f>VLOOKUP(B37,'Razzball Projections'!$B$2:$W$322,18,FALSE)</f>
        <v>227.2</v>
      </c>
      <c t="str" s="33" r="U37">
        <f>VLOOKUP(B37,'Razzball Projections'!$B$2:$W$322,19,FALSE)</f>
        <v>252.7</v>
      </c>
      <c t="str" s="45" r="V37">
        <f>VLOOKUP(B37,'Razzball Projections'!$B$2:$W$322,20,FALSE)</f>
        <v>$35</v>
      </c>
      <c t="str" s="45" r="W37">
        <f>VLOOKUP(B37,'Razzball Projections'!$B$2:$W$322,21,FALSE)</f>
        <v>$33</v>
      </c>
      <c t="str" s="45" r="X37">
        <f>VLOOKUP(B37,'Razzball Projections'!$B$2:$W$322,22,FALSE)</f>
        <v>$32</v>
      </c>
    </row>
    <row customHeight="1" r="38" ht="15.0">
      <c s="44" r="A38">
        <v>36.0</v>
      </c>
      <c t="str" s="29" r="B38">
        <f>'Razzball Projections'!B37</f>
        <v>Jordy Nelson</v>
      </c>
      <c t="str" s="4" r="C38">
        <f>VLOOKUP(B38,'Razzball Projections'!$B$2:$W$322,2,FALSE)</f>
        <v>WR</v>
      </c>
      <c t="str" s="4" r="D38">
        <f>VLOOKUP(B38,'Razzball Projections'!$B$2:$W$322,3,FALSE)</f>
        <v>GB</v>
      </c>
      <c t="str" s="4" r="E38">
        <f>VLOOKUP(B38,'Rankings - Cheat Sheet'!$B$3:$E$323,4,FALSE)</f>
        <v/>
      </c>
      <c t="str" s="4" r="F38">
        <f>VLOOKUP(B38,'Razzball Projections'!$B$2:$W$322,4,FALSE)</f>
        <v>0</v>
      </c>
      <c t="str" s="4" r="G38">
        <f>VLOOKUP(B38,'Razzball Projections'!$B$2:$W$322,5,FALSE)</f>
        <v>0</v>
      </c>
      <c t="str" s="4" r="H38">
        <f>VLOOKUP(B38,'Razzball Projections'!$B$2:$W$322,6,FALSE)</f>
        <v>0</v>
      </c>
      <c t="str" s="4" r="I38">
        <f>VLOOKUP(B38,'Razzball Projections'!$B$2:$W$322,7,FALSE)</f>
        <v>0</v>
      </c>
      <c t="str" s="4" r="J38">
        <f>VLOOKUP(B38,'Razzball Projections'!$B$2:$W$322,8,FALSE)</f>
        <v>0</v>
      </c>
      <c t="str" s="4" r="K38">
        <f>VLOOKUP(B38,'Razzball Projections'!$B$2:$W$322,9,FALSE)</f>
        <v>0</v>
      </c>
      <c t="str" s="4" r="L38">
        <f>VLOOKUP(B38,'Razzball Projections'!$B$2:$W$322,10,FALSE)</f>
        <v>0</v>
      </c>
      <c t="str" s="4" r="M38">
        <f>VLOOKUP(B38,'Razzball Projections'!$B$2:$W$322,11,FALSE)</f>
        <v>0</v>
      </c>
      <c t="str" s="4" r="N38">
        <f>VLOOKUP(B38,'Razzball Projections'!$B$2:$W$322,12,FALSE)</f>
        <v>0</v>
      </c>
      <c t="str" s="4" r="O38">
        <f>VLOOKUP(B38,'Razzball Projections'!$B$2:$W$322,13,FALSE)</f>
        <v>1</v>
      </c>
      <c t="str" s="4" r="P38">
        <f>VLOOKUP(B38,'Razzball Projections'!$B$2:$W$322,14,FALSE)</f>
        <v>79</v>
      </c>
      <c t="str" s="4" r="Q38">
        <f>VLOOKUP(B38,'Razzball Projections'!$B$2:$W$322,15,FALSE)</f>
        <v>1201</v>
      </c>
      <c t="str" s="4" r="R38">
        <f>VLOOKUP(B38,'Razzball Projections'!$B$2:$W$322,16,FALSE)</f>
        <v>9</v>
      </c>
      <c t="str" s="33" r="S38">
        <f>VLOOKUP(B38,'Razzball Projections'!$B$2:$W$322,17,FALSE)</f>
        <v>173.1</v>
      </c>
      <c t="str" s="33" r="T38">
        <f>VLOOKUP(B38,'Razzball Projections'!$B$2:$W$322,18,FALSE)</f>
        <v>212.6</v>
      </c>
      <c t="str" s="33" r="U38">
        <f>VLOOKUP(B38,'Razzball Projections'!$B$2:$W$322,19,FALSE)</f>
        <v>252.1</v>
      </c>
      <c t="str" s="45" r="V38">
        <f>VLOOKUP(B38,'Razzball Projections'!$B$2:$W$322,20,FALSE)</f>
        <v>$33</v>
      </c>
      <c t="str" s="45" r="W38">
        <f>VLOOKUP(B38,'Razzball Projections'!$B$2:$W$322,21,FALSE)</f>
        <v>$34</v>
      </c>
      <c t="str" s="45" r="X38">
        <f>VLOOKUP(B38,'Razzball Projections'!$B$2:$W$322,22,FALSE)</f>
        <v>$34</v>
      </c>
    </row>
    <row customHeight="1" r="39" ht="15.0">
      <c s="44" r="A39">
        <v>37.0</v>
      </c>
      <c t="str" s="29" r="B39">
        <f>'Razzball Projections'!B38</f>
        <v>Pierre Garcon</v>
      </c>
      <c t="str" s="4" r="C39">
        <f>VLOOKUP(B39,'Razzball Projections'!$B$2:$W$322,2,FALSE)</f>
        <v>WR</v>
      </c>
      <c t="str" s="4" r="D39">
        <f>VLOOKUP(B39,'Razzball Projections'!$B$2:$W$322,3,FALSE)</f>
        <v>WAS</v>
      </c>
      <c t="str" s="4" r="E39">
        <f>VLOOKUP(B39,'Rankings - Cheat Sheet'!$B$3:$E$323,4,FALSE)</f>
        <v>A</v>
      </c>
      <c t="str" s="4" r="F39">
        <f>VLOOKUP(B39,'Razzball Projections'!$B$2:$W$322,4,FALSE)</f>
        <v>0</v>
      </c>
      <c t="str" s="4" r="G39">
        <f>VLOOKUP(B39,'Razzball Projections'!$B$2:$W$322,5,FALSE)</f>
        <v>0</v>
      </c>
      <c t="str" s="4" r="H39">
        <f>VLOOKUP(B39,'Razzball Projections'!$B$2:$W$322,6,FALSE)</f>
        <v>0</v>
      </c>
      <c t="str" s="4" r="I39">
        <f>VLOOKUP(B39,'Razzball Projections'!$B$2:$W$322,7,FALSE)</f>
        <v>0</v>
      </c>
      <c t="str" s="4" r="J39">
        <f>VLOOKUP(B39,'Razzball Projections'!$B$2:$W$322,8,FALSE)</f>
        <v>0</v>
      </c>
      <c t="str" s="4" r="K39">
        <f>VLOOKUP(B39,'Razzball Projections'!$B$2:$W$322,9,FALSE)</f>
        <v>0</v>
      </c>
      <c t="str" s="4" r="L39">
        <f>VLOOKUP(B39,'Razzball Projections'!$B$2:$W$322,10,FALSE)</f>
        <v>1</v>
      </c>
      <c t="str" s="4" r="M39">
        <f>VLOOKUP(B39,'Razzball Projections'!$B$2:$W$322,11,FALSE)</f>
        <v>6</v>
      </c>
      <c t="str" s="4" r="N39">
        <f>VLOOKUP(B39,'Razzball Projections'!$B$2:$W$322,12,FALSE)</f>
        <v>0</v>
      </c>
      <c t="str" s="4" r="O39">
        <f>VLOOKUP(B39,'Razzball Projections'!$B$2:$W$322,13,FALSE)</f>
        <v>1</v>
      </c>
      <c t="str" s="4" r="P39">
        <f>VLOOKUP(B39,'Razzball Projections'!$B$2:$W$322,14,FALSE)</f>
        <v>89</v>
      </c>
      <c t="str" s="4" r="Q39">
        <f>VLOOKUP(B39,'Razzball Projections'!$B$2:$W$322,15,FALSE)</f>
        <v>1192</v>
      </c>
      <c t="str" s="4" r="R39">
        <f>VLOOKUP(B39,'Razzball Projections'!$B$2:$W$322,16,FALSE)</f>
        <v>7</v>
      </c>
      <c t="str" s="33" r="S39">
        <f>VLOOKUP(B39,'Razzball Projections'!$B$2:$W$322,17,FALSE)</f>
        <v>160.8</v>
      </c>
      <c t="str" s="33" r="T39">
        <f>VLOOKUP(B39,'Razzball Projections'!$B$2:$W$322,18,FALSE)</f>
        <v>205.3</v>
      </c>
      <c t="str" s="33" r="U39">
        <f>VLOOKUP(B39,'Razzball Projections'!$B$2:$W$322,19,FALSE)</f>
        <v>249.8</v>
      </c>
      <c t="str" s="45" r="V39">
        <f>VLOOKUP(B39,'Razzball Projections'!$B$2:$W$322,20,FALSE)</f>
        <v>$24</v>
      </c>
      <c t="str" s="45" r="W39">
        <f>VLOOKUP(B39,'Razzball Projections'!$B$2:$W$322,21,FALSE)</f>
        <v>$27</v>
      </c>
      <c t="str" s="45" r="X39">
        <f>VLOOKUP(B39,'Razzball Projections'!$B$2:$W$322,22,FALSE)</f>
        <v>$29</v>
      </c>
    </row>
    <row customHeight="1" r="40" ht="15.0">
      <c s="44" r="A40">
        <v>38.0</v>
      </c>
      <c t="str" s="29" r="B40">
        <f>'Razzball Projections'!B39</f>
        <v>Kendall Wright</v>
      </c>
      <c t="str" s="4" r="C40">
        <f>VLOOKUP(B40,'Razzball Projections'!$B$2:$W$322,2,FALSE)</f>
        <v>WR</v>
      </c>
      <c t="str" s="4" r="D40">
        <f>VLOOKUP(B40,'Razzball Projections'!$B$2:$W$322,3,FALSE)</f>
        <v>TEN</v>
      </c>
      <c t="str" s="4" r="E40">
        <f>VLOOKUP(B40,'Rankings - Cheat Sheet'!$B$3:$E$323,4,FALSE)</f>
        <v>A</v>
      </c>
      <c t="str" s="4" r="F40">
        <f>VLOOKUP(B40,'Razzball Projections'!$B$2:$W$322,4,FALSE)</f>
        <v>0</v>
      </c>
      <c t="str" s="4" r="G40">
        <f>VLOOKUP(B40,'Razzball Projections'!$B$2:$W$322,5,FALSE)</f>
        <v>0</v>
      </c>
      <c t="str" s="4" r="H40">
        <f>VLOOKUP(B40,'Razzball Projections'!$B$2:$W$322,6,FALSE)</f>
        <v>0</v>
      </c>
      <c t="str" s="4" r="I40">
        <f>VLOOKUP(B40,'Razzball Projections'!$B$2:$W$322,7,FALSE)</f>
        <v>0</v>
      </c>
      <c t="str" s="4" r="J40">
        <f>VLOOKUP(B40,'Razzball Projections'!$B$2:$W$322,8,FALSE)</f>
        <v>0</v>
      </c>
      <c t="str" s="4" r="K40">
        <f>VLOOKUP(B40,'Razzball Projections'!$B$2:$W$322,9,FALSE)</f>
        <v>0</v>
      </c>
      <c t="str" s="4" r="L40">
        <f>VLOOKUP(B40,'Razzball Projections'!$B$2:$W$322,10,FALSE)</f>
        <v>1</v>
      </c>
      <c t="str" s="4" r="M40">
        <f>VLOOKUP(B40,'Razzball Projections'!$B$2:$W$322,11,FALSE)</f>
        <v>4</v>
      </c>
      <c t="str" s="4" r="N40">
        <f>VLOOKUP(B40,'Razzball Projections'!$B$2:$W$322,12,FALSE)</f>
        <v>0</v>
      </c>
      <c t="str" s="4" r="O40">
        <f>VLOOKUP(B40,'Razzball Projections'!$B$2:$W$322,13,FALSE)</f>
        <v>1</v>
      </c>
      <c t="str" s="4" r="P40">
        <f>VLOOKUP(B40,'Razzball Projections'!$B$2:$W$322,14,FALSE)</f>
        <v>92</v>
      </c>
      <c t="str" s="4" r="Q40">
        <f>VLOOKUP(B40,'Razzball Projections'!$B$2:$W$322,15,FALSE)</f>
        <v>1172</v>
      </c>
      <c t="str" s="4" r="R40">
        <f>VLOOKUP(B40,'Razzball Projections'!$B$2:$W$322,16,FALSE)</f>
        <v>7</v>
      </c>
      <c t="str" s="33" r="S40">
        <f>VLOOKUP(B40,'Razzball Projections'!$B$2:$W$322,17,FALSE)</f>
        <v>157.6</v>
      </c>
      <c t="str" s="33" r="T40">
        <f>VLOOKUP(B40,'Razzball Projections'!$B$2:$W$322,18,FALSE)</f>
        <v>203.6</v>
      </c>
      <c t="str" s="33" r="U40">
        <f>VLOOKUP(B40,'Razzball Projections'!$B$2:$W$322,19,FALSE)</f>
        <v>249.6</v>
      </c>
      <c t="str" s="45" r="V40">
        <f>VLOOKUP(B40,'Razzball Projections'!$B$2:$W$322,20,FALSE)</f>
        <v>$17</v>
      </c>
      <c t="str" s="45" r="W40">
        <f>VLOOKUP(B40,'Razzball Projections'!$B$2:$W$322,21,FALSE)</f>
        <v>$21</v>
      </c>
      <c t="str" s="45" r="X40">
        <f>VLOOKUP(B40,'Razzball Projections'!$B$2:$W$322,22,FALSE)</f>
        <v>$25</v>
      </c>
    </row>
    <row customHeight="1" r="41" ht="15.0">
      <c s="44" r="A41">
        <v>39.0</v>
      </c>
      <c t="str" s="29" r="B41">
        <f>'Razzball Projections'!B40</f>
        <v>A.J. Green</v>
      </c>
      <c t="str" s="4" r="C41">
        <f>VLOOKUP(B41,'Razzball Projections'!$B$2:$W$322,2,FALSE)</f>
        <v>WR</v>
      </c>
      <c t="str" s="4" r="D41">
        <f>VLOOKUP(B41,'Razzball Projections'!$B$2:$W$322,3,FALSE)</f>
        <v>CIN</v>
      </c>
      <c t="str" s="4" r="E41">
        <f>VLOOKUP(B41,'Rankings - Cheat Sheet'!$B$3:$E$323,4,FALSE)</f>
        <v>A</v>
      </c>
      <c t="str" s="4" r="F41">
        <f>VLOOKUP(B41,'Razzball Projections'!$B$2:$W$322,4,FALSE)</f>
        <v>0</v>
      </c>
      <c t="str" s="4" r="G41">
        <f>VLOOKUP(B41,'Razzball Projections'!$B$2:$W$322,5,FALSE)</f>
        <v>0</v>
      </c>
      <c t="str" s="4" r="H41">
        <f>VLOOKUP(B41,'Razzball Projections'!$B$2:$W$322,6,FALSE)</f>
        <v>0</v>
      </c>
      <c t="str" s="4" r="I41">
        <f>VLOOKUP(B41,'Razzball Projections'!$B$2:$W$322,7,FALSE)</f>
        <v>0</v>
      </c>
      <c t="str" s="4" r="J41">
        <f>VLOOKUP(B41,'Razzball Projections'!$B$2:$W$322,8,FALSE)</f>
        <v>0</v>
      </c>
      <c t="str" s="4" r="K41">
        <f>VLOOKUP(B41,'Razzball Projections'!$B$2:$W$322,9,FALSE)</f>
        <v>0</v>
      </c>
      <c t="str" s="4" r="L41">
        <f>VLOOKUP(B41,'Razzball Projections'!$B$2:$W$322,10,FALSE)</f>
        <v>0</v>
      </c>
      <c t="str" s="4" r="M41">
        <f>VLOOKUP(B41,'Razzball Projections'!$B$2:$W$322,11,FALSE)</f>
        <v>0</v>
      </c>
      <c t="str" s="4" r="N41">
        <f>VLOOKUP(B41,'Razzball Projections'!$B$2:$W$322,12,FALSE)</f>
        <v>0</v>
      </c>
      <c t="str" s="4" r="O41">
        <f>VLOOKUP(B41,'Razzball Projections'!$B$2:$W$322,13,FALSE)</f>
        <v>0</v>
      </c>
      <c t="str" s="4" r="P41">
        <f>VLOOKUP(B41,'Razzball Projections'!$B$2:$W$322,14,FALSE)</f>
        <v>79</v>
      </c>
      <c t="str" s="4" r="Q41">
        <f>VLOOKUP(B41,'Razzball Projections'!$B$2:$W$322,15,FALSE)</f>
        <v>1199</v>
      </c>
      <c t="str" s="4" r="R41">
        <f>VLOOKUP(B41,'Razzball Projections'!$B$2:$W$322,16,FALSE)</f>
        <v>8</v>
      </c>
      <c t="str" s="33" r="S41">
        <f>VLOOKUP(B41,'Razzball Projections'!$B$2:$W$322,17,FALSE)</f>
        <v>167.9</v>
      </c>
      <c t="str" s="33" r="T41">
        <f>VLOOKUP(B41,'Razzball Projections'!$B$2:$W$322,18,FALSE)</f>
        <v>207.4</v>
      </c>
      <c t="str" s="33" r="U41">
        <f>VLOOKUP(B41,'Razzball Projections'!$B$2:$W$322,19,FALSE)</f>
        <v>246.9</v>
      </c>
      <c t="str" s="45" r="V41">
        <f>VLOOKUP(B41,'Razzball Projections'!$B$2:$W$322,20,FALSE)</f>
        <v>$34</v>
      </c>
      <c t="str" s="45" r="W41">
        <f>VLOOKUP(B41,'Razzball Projections'!$B$2:$W$322,21,FALSE)</f>
        <v>$36</v>
      </c>
      <c t="str" s="45" r="X41">
        <f>VLOOKUP(B41,'Razzball Projections'!$B$2:$W$322,22,FALSE)</f>
        <v>$36</v>
      </c>
    </row>
    <row customHeight="1" r="42" ht="15.0">
      <c s="44" r="A42">
        <v>40.0</v>
      </c>
      <c t="str" s="29" r="B42">
        <f>'Razzball Projections'!B41</f>
        <v>Keenan Allen</v>
      </c>
      <c t="str" s="4" r="C42">
        <f>VLOOKUP(B42,'Razzball Projections'!$B$2:$W$322,2,FALSE)</f>
        <v>WR</v>
      </c>
      <c t="str" s="4" r="D42">
        <f>VLOOKUP(B42,'Razzball Projections'!$B$2:$W$322,3,FALSE)</f>
        <v>SD</v>
      </c>
      <c t="str" s="4" r="E42">
        <f>VLOOKUP(B42,'Rankings - Cheat Sheet'!$B$3:$E$323,4,FALSE)</f>
        <v>A</v>
      </c>
      <c t="str" s="4" r="F42">
        <f>VLOOKUP(B42,'Razzball Projections'!$B$2:$W$322,4,FALSE)</f>
        <v>0</v>
      </c>
      <c t="str" s="4" r="G42">
        <f>VLOOKUP(B42,'Razzball Projections'!$B$2:$W$322,5,FALSE)</f>
        <v>0</v>
      </c>
      <c t="str" s="4" r="H42">
        <f>VLOOKUP(B42,'Razzball Projections'!$B$2:$W$322,6,FALSE)</f>
        <v>0</v>
      </c>
      <c t="str" s="4" r="I42">
        <f>VLOOKUP(B42,'Razzball Projections'!$B$2:$W$322,7,FALSE)</f>
        <v>0</v>
      </c>
      <c t="str" s="4" r="J42">
        <f>VLOOKUP(B42,'Razzball Projections'!$B$2:$W$322,8,FALSE)</f>
        <v>0</v>
      </c>
      <c t="str" s="4" r="K42">
        <f>VLOOKUP(B42,'Razzball Projections'!$B$2:$W$322,9,FALSE)</f>
        <v>0</v>
      </c>
      <c t="str" s="4" r="L42">
        <f>VLOOKUP(B42,'Razzball Projections'!$B$2:$W$322,10,FALSE)</f>
        <v>0</v>
      </c>
      <c t="str" s="4" r="M42">
        <f>VLOOKUP(B42,'Razzball Projections'!$B$2:$W$322,11,FALSE)</f>
        <v>0</v>
      </c>
      <c t="str" s="4" r="N42">
        <f>VLOOKUP(B42,'Razzball Projections'!$B$2:$W$322,12,FALSE)</f>
        <v>0</v>
      </c>
      <c t="str" s="4" r="O42">
        <f>VLOOKUP(B42,'Razzball Projections'!$B$2:$W$322,13,FALSE)</f>
        <v>1</v>
      </c>
      <c t="str" s="4" r="P42">
        <f>VLOOKUP(B42,'Razzball Projections'!$B$2:$W$322,14,FALSE)</f>
        <v>77</v>
      </c>
      <c t="str" s="4" r="Q42">
        <f>VLOOKUP(B42,'Razzball Projections'!$B$2:$W$322,15,FALSE)</f>
        <v>1156</v>
      </c>
      <c t="str" s="4" r="R42">
        <f>VLOOKUP(B42,'Razzball Projections'!$B$2:$W$322,16,FALSE)</f>
        <v>9</v>
      </c>
      <c t="str" s="33" r="S42">
        <f>VLOOKUP(B42,'Razzball Projections'!$B$2:$W$322,17,FALSE)</f>
        <v>167.6</v>
      </c>
      <c t="str" s="33" r="T42">
        <f>VLOOKUP(B42,'Razzball Projections'!$B$2:$W$322,18,FALSE)</f>
        <v>206.1</v>
      </c>
      <c t="str" s="33" r="U42">
        <f>VLOOKUP(B42,'Razzball Projections'!$B$2:$W$322,19,FALSE)</f>
        <v>244.6</v>
      </c>
      <c t="str" s="45" r="V42">
        <f>VLOOKUP(B42,'Razzball Projections'!$B$2:$W$322,20,FALSE)</f>
        <v>$25</v>
      </c>
      <c t="str" s="45" r="W42">
        <f>VLOOKUP(B42,'Razzball Projections'!$B$2:$W$322,21,FALSE)</f>
        <v>$26</v>
      </c>
      <c t="str" s="45" r="X42">
        <f>VLOOKUP(B42,'Razzball Projections'!$B$2:$W$322,22,FALSE)</f>
        <v>$27</v>
      </c>
    </row>
    <row customHeight="1" r="43" ht="15.0">
      <c s="44" r="A43">
        <v>41.0</v>
      </c>
      <c t="str" s="29" r="B43">
        <f>'Razzball Projections'!B42</f>
        <v>Zac Stacy</v>
      </c>
      <c t="str" s="4" r="C43">
        <f>VLOOKUP(B43,'Razzball Projections'!$B$2:$W$322,2,FALSE)</f>
        <v>RB</v>
      </c>
      <c t="str" s="4" r="D43">
        <f>VLOOKUP(B43,'Razzball Projections'!$B$2:$W$322,3,FALSE)</f>
        <v>STL</v>
      </c>
      <c t="str" s="4" r="E43">
        <f>VLOOKUP(B43,'Rankings - Cheat Sheet'!$B$3:$E$323,4,FALSE)</f>
        <v/>
      </c>
      <c t="str" s="4" r="F43">
        <f>VLOOKUP(B43,'Razzball Projections'!$B$2:$W$322,4,FALSE)</f>
        <v>0</v>
      </c>
      <c t="str" s="4" r="G43">
        <f>VLOOKUP(B43,'Razzball Projections'!$B$2:$W$322,5,FALSE)</f>
        <v>0</v>
      </c>
      <c t="str" s="4" r="H43">
        <f>VLOOKUP(B43,'Razzball Projections'!$B$2:$W$322,6,FALSE)</f>
        <v>0</v>
      </c>
      <c t="str" s="4" r="I43">
        <f>VLOOKUP(B43,'Razzball Projections'!$B$2:$W$322,7,FALSE)</f>
        <v>0</v>
      </c>
      <c t="str" s="4" r="J43">
        <f>VLOOKUP(B43,'Razzball Projections'!$B$2:$W$322,8,FALSE)</f>
        <v>0</v>
      </c>
      <c t="str" s="4" r="K43">
        <f>VLOOKUP(B43,'Razzball Projections'!$B$2:$W$322,9,FALSE)</f>
        <v>0</v>
      </c>
      <c t="str" s="4" r="L43">
        <f>VLOOKUP(B43,'Razzball Projections'!$B$2:$W$322,10,FALSE)</f>
        <v>289</v>
      </c>
      <c t="str" s="4" r="M43">
        <f>VLOOKUP(B43,'Razzball Projections'!$B$2:$W$322,11,FALSE)</f>
        <v>1152</v>
      </c>
      <c t="str" s="4" r="N43">
        <f>VLOOKUP(B43,'Razzball Projections'!$B$2:$W$322,12,FALSE)</f>
        <v>11</v>
      </c>
      <c t="str" s="4" r="O43">
        <f>VLOOKUP(B43,'Razzball Projections'!$B$2:$W$322,13,FALSE)</f>
        <v>2</v>
      </c>
      <c t="str" s="4" r="P43">
        <f>VLOOKUP(B43,'Razzball Projections'!$B$2:$W$322,14,FALSE)</f>
        <v>34</v>
      </c>
      <c t="str" s="4" r="Q43">
        <f>VLOOKUP(B43,'Razzball Projections'!$B$2:$W$322,15,FALSE)</f>
        <v>203</v>
      </c>
      <c t="str" s="4" r="R43">
        <f>VLOOKUP(B43,'Razzball Projections'!$B$2:$W$322,16,FALSE)</f>
        <v>2</v>
      </c>
      <c t="str" s="33" r="S43">
        <f>VLOOKUP(B43,'Razzball Projections'!$B$2:$W$322,17,FALSE)</f>
        <v>209.5</v>
      </c>
      <c t="str" s="33" r="T43">
        <f>VLOOKUP(B43,'Razzball Projections'!$B$2:$W$322,18,FALSE)</f>
        <v>226.5</v>
      </c>
      <c t="str" s="33" r="U43">
        <f>VLOOKUP(B43,'Razzball Projections'!$B$2:$W$322,19,FALSE)</f>
        <v>243.5</v>
      </c>
      <c t="str" s="45" r="V43">
        <f>VLOOKUP(B43,'Razzball Projections'!$B$2:$W$322,20,FALSE)</f>
        <v>$29</v>
      </c>
      <c t="str" s="45" r="W43">
        <f>VLOOKUP(B43,'Razzball Projections'!$B$2:$W$322,21,FALSE)</f>
        <v>$25</v>
      </c>
      <c t="str" s="45" r="X43">
        <f>VLOOKUP(B43,'Razzball Projections'!$B$2:$W$322,22,FALSE)</f>
        <v>$22</v>
      </c>
    </row>
    <row customHeight="1" r="44" ht="15.0">
      <c s="44" r="A44">
        <v>42.0</v>
      </c>
      <c t="str" s="29" r="B44">
        <f>'Razzball Projections'!B43</f>
        <v>Ryan Mathews</v>
      </c>
      <c t="str" s="4" r="C44">
        <f>VLOOKUP(B44,'Razzball Projections'!$B$2:$W$322,2,FALSE)</f>
        <v>RB</v>
      </c>
      <c t="str" s="4" r="D44">
        <f>VLOOKUP(B44,'Razzball Projections'!$B$2:$W$322,3,FALSE)</f>
        <v>SD</v>
      </c>
      <c t="str" s="4" r="E44">
        <f>VLOOKUP(B44,'Rankings - Cheat Sheet'!$B$3:$E$323,4,FALSE)</f>
        <v/>
      </c>
      <c t="str" s="4" r="F44">
        <f>VLOOKUP(B44,'Razzball Projections'!$B$2:$W$322,4,FALSE)</f>
        <v>0</v>
      </c>
      <c t="str" s="4" r="G44">
        <f>VLOOKUP(B44,'Razzball Projections'!$B$2:$W$322,5,FALSE)</f>
        <v>0</v>
      </c>
      <c t="str" s="4" r="H44">
        <f>VLOOKUP(B44,'Razzball Projections'!$B$2:$W$322,6,FALSE)</f>
        <v>0</v>
      </c>
      <c t="str" s="4" r="I44">
        <f>VLOOKUP(B44,'Razzball Projections'!$B$2:$W$322,7,FALSE)</f>
        <v>0</v>
      </c>
      <c t="str" s="4" r="J44">
        <f>VLOOKUP(B44,'Razzball Projections'!$B$2:$W$322,8,FALSE)</f>
        <v>0</v>
      </c>
      <c t="str" s="4" r="K44">
        <f>VLOOKUP(B44,'Razzball Projections'!$B$2:$W$322,9,FALSE)</f>
        <v>0</v>
      </c>
      <c t="str" s="4" r="L44">
        <f>VLOOKUP(B44,'Razzball Projections'!$B$2:$W$322,10,FALSE)</f>
        <v>272</v>
      </c>
      <c t="str" s="4" r="M44">
        <f>VLOOKUP(B44,'Razzball Projections'!$B$2:$W$322,11,FALSE)</f>
        <v>1301</v>
      </c>
      <c t="str" s="4" r="N44">
        <f>VLOOKUP(B44,'Razzball Projections'!$B$2:$W$322,12,FALSE)</f>
        <v>11</v>
      </c>
      <c t="str" s="4" r="O44">
        <f>VLOOKUP(B44,'Razzball Projections'!$B$2:$W$322,13,FALSE)</f>
        <v>2</v>
      </c>
      <c t="str" s="4" r="P44">
        <f>VLOOKUP(B44,'Razzball Projections'!$B$2:$W$322,14,FALSE)</f>
        <v>31</v>
      </c>
      <c t="str" s="4" r="Q44">
        <f>VLOOKUP(B44,'Razzball Projections'!$B$2:$W$322,15,FALSE)</f>
        <v>196</v>
      </c>
      <c t="str" s="4" r="R44">
        <f>VLOOKUP(B44,'Razzball Projections'!$B$2:$W$322,16,FALSE)</f>
        <v>0</v>
      </c>
      <c t="str" s="33" r="S44">
        <f>VLOOKUP(B44,'Razzball Projections'!$B$2:$W$322,17,FALSE)</f>
        <v>211.7</v>
      </c>
      <c t="str" s="33" r="T44">
        <f>VLOOKUP(B44,'Razzball Projections'!$B$2:$W$322,18,FALSE)</f>
        <v>227.2</v>
      </c>
      <c t="str" s="33" r="U44">
        <f>VLOOKUP(B44,'Razzball Projections'!$B$2:$W$322,19,FALSE)</f>
        <v>242.7</v>
      </c>
      <c t="str" s="45" r="V44">
        <f>VLOOKUP(B44,'Razzball Projections'!$B$2:$W$322,20,FALSE)</f>
        <v>$24</v>
      </c>
      <c t="str" s="45" r="W44">
        <f>VLOOKUP(B44,'Razzball Projections'!$B$2:$W$322,21,FALSE)</f>
        <v>$18</v>
      </c>
      <c t="str" s="45" r="X44">
        <f>VLOOKUP(B44,'Razzball Projections'!$B$2:$W$322,22,FALSE)</f>
        <v>$16</v>
      </c>
    </row>
    <row customHeight="1" r="45" ht="15.0">
      <c s="44" r="A45">
        <v>43.0</v>
      </c>
      <c t="str" s="29" r="B45">
        <f>'Razzball Projections'!B44</f>
        <v>Doug Martin</v>
      </c>
      <c t="str" s="4" r="C45">
        <f>VLOOKUP(B45,'Razzball Projections'!$B$2:$W$322,2,FALSE)</f>
        <v>RB</v>
      </c>
      <c t="str" s="4" r="D45">
        <f>VLOOKUP(B45,'Razzball Projections'!$B$2:$W$322,3,FALSE)</f>
        <v>TB</v>
      </c>
      <c t="str" s="4" r="E45">
        <f>VLOOKUP(B45,'Rankings - Cheat Sheet'!$B$3:$E$323,4,FALSE)</f>
        <v>C</v>
      </c>
      <c t="str" s="4" r="F45">
        <f>VLOOKUP(B45,'Razzball Projections'!$B$2:$W$322,4,FALSE)</f>
        <v>0</v>
      </c>
      <c t="str" s="4" r="G45">
        <f>VLOOKUP(B45,'Razzball Projections'!$B$2:$W$322,5,FALSE)</f>
        <v>0</v>
      </c>
      <c t="str" s="4" r="H45">
        <f>VLOOKUP(B45,'Razzball Projections'!$B$2:$W$322,6,FALSE)</f>
        <v>0</v>
      </c>
      <c t="str" s="4" r="I45">
        <f>VLOOKUP(B45,'Razzball Projections'!$B$2:$W$322,7,FALSE)</f>
        <v>0</v>
      </c>
      <c t="str" s="4" r="J45">
        <f>VLOOKUP(B45,'Razzball Projections'!$B$2:$W$322,8,FALSE)</f>
        <v>0</v>
      </c>
      <c t="str" s="4" r="K45">
        <f>VLOOKUP(B45,'Razzball Projections'!$B$2:$W$322,9,FALSE)</f>
        <v>0</v>
      </c>
      <c t="str" s="4" r="L45">
        <f>VLOOKUP(B45,'Razzball Projections'!$B$2:$W$322,10,FALSE)</f>
        <v>258</v>
      </c>
      <c t="str" s="4" r="M45">
        <f>VLOOKUP(B45,'Razzball Projections'!$B$2:$W$322,11,FALSE)</f>
        <v>1197</v>
      </c>
      <c t="str" s="4" r="N45">
        <f>VLOOKUP(B45,'Razzball Projections'!$B$2:$W$322,12,FALSE)</f>
        <v>9</v>
      </c>
      <c t="str" s="4" r="O45">
        <f>VLOOKUP(B45,'Razzball Projections'!$B$2:$W$322,13,FALSE)</f>
        <v>2</v>
      </c>
      <c t="str" s="4" r="P45">
        <f>VLOOKUP(B45,'Razzball Projections'!$B$2:$W$322,14,FALSE)</f>
        <v>36</v>
      </c>
      <c t="str" s="4" r="Q45">
        <f>VLOOKUP(B45,'Razzball Projections'!$B$2:$W$322,15,FALSE)</f>
        <v>258</v>
      </c>
      <c t="str" s="4" r="R45">
        <f>VLOOKUP(B45,'Razzball Projections'!$B$2:$W$322,16,FALSE)</f>
        <v>2</v>
      </c>
      <c t="str" s="33" r="S45">
        <f>VLOOKUP(B45,'Razzball Projections'!$B$2:$W$322,17,FALSE)</f>
        <v>204.5</v>
      </c>
      <c t="str" s="33" r="T45">
        <f>VLOOKUP(B45,'Razzball Projections'!$B$2:$W$322,18,FALSE)</f>
        <v>222.5</v>
      </c>
      <c t="str" s="33" r="U45">
        <f>VLOOKUP(B45,'Razzball Projections'!$B$2:$W$322,19,FALSE)</f>
        <v>240.5</v>
      </c>
      <c t="str" s="45" r="V45">
        <f>VLOOKUP(B45,'Razzball Projections'!$B$2:$W$322,20,FALSE)</f>
        <v>$20</v>
      </c>
      <c t="str" s="45" r="W45">
        <f>VLOOKUP(B45,'Razzball Projections'!$B$2:$W$322,21,FALSE)</f>
        <v>$26</v>
      </c>
      <c t="str" s="45" r="X45">
        <f>VLOOKUP(B45,'Razzball Projections'!$B$2:$W$322,22,FALSE)</f>
        <v>$24</v>
      </c>
    </row>
    <row customHeight="1" r="46" ht="15.0">
      <c s="44" r="A46">
        <v>44.0</v>
      </c>
      <c t="str" s="29" r="B46">
        <f>'Razzball Projections'!B45</f>
        <v>Andre Ellington</v>
      </c>
      <c t="str" s="4" r="C46">
        <f>VLOOKUP(B46,'Razzball Projections'!$B$2:$W$322,2,FALSE)</f>
        <v>RB</v>
      </c>
      <c t="str" s="4" r="D46">
        <f>VLOOKUP(B46,'Razzball Projections'!$B$2:$W$322,3,FALSE)</f>
        <v>ARI</v>
      </c>
      <c t="str" s="4" r="E46">
        <f>VLOOKUP(B46,'Rankings - Cheat Sheet'!$B$3:$E$323,4,FALSE)</f>
        <v/>
      </c>
      <c t="str" s="4" r="F46">
        <f>VLOOKUP(B46,'Razzball Projections'!$B$2:$W$322,4,FALSE)</f>
        <v>0</v>
      </c>
      <c t="str" s="4" r="G46">
        <f>VLOOKUP(B46,'Razzball Projections'!$B$2:$W$322,5,FALSE)</f>
        <v>0</v>
      </c>
      <c t="str" s="4" r="H46">
        <f>VLOOKUP(B46,'Razzball Projections'!$B$2:$W$322,6,FALSE)</f>
        <v>0</v>
      </c>
      <c t="str" s="4" r="I46">
        <f>VLOOKUP(B46,'Razzball Projections'!$B$2:$W$322,7,FALSE)</f>
        <v>0</v>
      </c>
      <c t="str" s="4" r="J46">
        <f>VLOOKUP(B46,'Razzball Projections'!$B$2:$W$322,8,FALSE)</f>
        <v>0</v>
      </c>
      <c t="str" s="4" r="K46">
        <f>VLOOKUP(B46,'Razzball Projections'!$B$2:$W$322,9,FALSE)</f>
        <v>0</v>
      </c>
      <c t="str" s="4" r="L46">
        <f>VLOOKUP(B46,'Razzball Projections'!$B$2:$W$322,10,FALSE)</f>
        <v>198</v>
      </c>
      <c t="str" s="4" r="M46">
        <f>VLOOKUP(B46,'Razzball Projections'!$B$2:$W$322,11,FALSE)</f>
        <v>981</v>
      </c>
      <c t="str" s="4" r="N46">
        <f>VLOOKUP(B46,'Razzball Projections'!$B$2:$W$322,12,FALSE)</f>
        <v>5</v>
      </c>
      <c t="str" s="4" r="O46">
        <f>VLOOKUP(B46,'Razzball Projections'!$B$2:$W$322,13,FALSE)</f>
        <v>2</v>
      </c>
      <c t="str" s="4" r="P46">
        <f>VLOOKUP(B46,'Razzball Projections'!$B$2:$W$322,14,FALSE)</f>
        <v>55</v>
      </c>
      <c t="str" s="4" r="Q46">
        <f>VLOOKUP(B46,'Razzball Projections'!$B$2:$W$322,15,FALSE)</f>
        <v>461</v>
      </c>
      <c t="str" s="4" r="R46">
        <f>VLOOKUP(B46,'Razzball Projections'!$B$2:$W$322,16,FALSE)</f>
        <v>2</v>
      </c>
      <c t="str" s="33" r="S46">
        <f>VLOOKUP(B46,'Razzball Projections'!$B$2:$W$322,17,FALSE)</f>
        <v>184.4</v>
      </c>
      <c t="str" s="33" r="T46">
        <f>VLOOKUP(B46,'Razzball Projections'!$B$2:$W$322,18,FALSE)</f>
        <v>211.9</v>
      </c>
      <c t="str" s="33" r="U46">
        <f>VLOOKUP(B46,'Razzball Projections'!$B$2:$W$322,19,FALSE)</f>
        <v>239.4</v>
      </c>
      <c t="str" s="45" r="V46">
        <f>VLOOKUP(B46,'Razzball Projections'!$B$2:$W$322,20,FALSE)</f>
        <v>$26</v>
      </c>
      <c t="str" s="45" r="W46">
        <f>VLOOKUP(B46,'Razzball Projections'!$B$2:$W$322,21,FALSE)</f>
        <v>$26</v>
      </c>
      <c t="str" s="45" r="X46">
        <f>VLOOKUP(B46,'Razzball Projections'!$B$2:$W$322,22,FALSE)</f>
        <v>$27</v>
      </c>
    </row>
    <row customHeight="1" r="47" ht="15.0">
      <c s="44" r="A47">
        <v>45.0</v>
      </c>
      <c t="str" s="29" r="B47">
        <f>'Razzball Projections'!B46</f>
        <v>Jake Locker</v>
      </c>
      <c t="str" s="4" r="C47">
        <f>VLOOKUP(B47,'Razzball Projections'!$B$2:$W$322,2,FALSE)</f>
        <v>QB</v>
      </c>
      <c t="str" s="4" r="D47">
        <f>VLOOKUP(B47,'Razzball Projections'!$B$2:$W$322,3,FALSE)</f>
        <v>TEN</v>
      </c>
      <c t="str" s="4" r="E47">
        <f>VLOOKUP(B47,'Rankings - Cheat Sheet'!$B$3:$E$323,4,FALSE)</f>
        <v/>
      </c>
      <c t="str" s="4" r="F47">
        <f>VLOOKUP(B47,'Razzball Projections'!$B$2:$W$322,4,FALSE)</f>
        <v>568</v>
      </c>
      <c t="str" s="4" r="G47">
        <f>VLOOKUP(B47,'Razzball Projections'!$B$2:$W$322,5,FALSE)</f>
        <v>349</v>
      </c>
      <c t="str" s="4" r="H47">
        <f>VLOOKUP(B47,'Razzball Projections'!$B$2:$W$322,6,FALSE)</f>
        <v>61.4</v>
      </c>
      <c t="str" s="4" r="I47">
        <f>VLOOKUP(B47,'Razzball Projections'!$B$2:$W$322,7,FALSE)</f>
        <v>3465</v>
      </c>
      <c t="str" s="4" r="J47">
        <f>VLOOKUP(B47,'Razzball Projections'!$B$2:$W$322,8,FALSE)</f>
        <v>26</v>
      </c>
      <c t="str" s="4" r="K47">
        <f>VLOOKUP(B47,'Razzball Projections'!$B$2:$W$322,9,FALSE)</f>
        <v>17</v>
      </c>
      <c t="str" s="4" r="L47">
        <f>VLOOKUP(B47,'Razzball Projections'!$B$2:$W$322,10,FALSE)</f>
        <v>48</v>
      </c>
      <c t="str" s="4" r="M47">
        <f>VLOOKUP(B47,'Razzball Projections'!$B$2:$W$322,11,FALSE)</f>
        <v>265</v>
      </c>
      <c t="str" s="4" r="N47">
        <f>VLOOKUP(B47,'Razzball Projections'!$B$2:$W$322,12,FALSE)</f>
        <v>1</v>
      </c>
      <c t="str" s="4" r="O47">
        <f>VLOOKUP(B47,'Razzball Projections'!$B$2:$W$322,13,FALSE)</f>
        <v>3</v>
      </c>
      <c t="str" s="4" r="P47">
        <f>VLOOKUP(B47,'Razzball Projections'!$B$2:$W$322,14,FALSE)</f>
        <v>0</v>
      </c>
      <c t="str" s="4" r="Q47">
        <f>VLOOKUP(B47,'Razzball Projections'!$B$2:$W$322,15,FALSE)</f>
        <v>0</v>
      </c>
      <c t="str" s="4" r="R47">
        <f>VLOOKUP(B47,'Razzball Projections'!$B$2:$W$322,16,FALSE)</f>
        <v>0</v>
      </c>
      <c t="str" s="33" r="S47">
        <f>VLOOKUP(B47,'Razzball Projections'!$B$2:$W$322,17,FALSE)</f>
        <v>236.1</v>
      </c>
      <c t="str" s="33" r="T47">
        <f>VLOOKUP(B47,'Razzball Projections'!$B$2:$W$322,18,FALSE)</f>
        <v>236.1</v>
      </c>
      <c t="str" s="33" r="U47">
        <f>VLOOKUP(B47,'Razzball Projections'!$B$2:$W$322,19,FALSE)</f>
        <v>236.1</v>
      </c>
      <c t="str" s="45" r="V47">
        <f>VLOOKUP(B47,'Razzball Projections'!$B$2:$W$322,20,FALSE)</f>
        <v>$0</v>
      </c>
      <c t="str" s="45" r="W47">
        <f>VLOOKUP(B47,'Razzball Projections'!$B$2:$W$322,21,FALSE)</f>
        <v>$0</v>
      </c>
      <c t="str" s="45" r="X47">
        <f>VLOOKUP(B47,'Razzball Projections'!$B$2:$W$322,22,FALSE)</f>
        <v>$0</v>
      </c>
    </row>
    <row customHeight="1" r="48" ht="15.0">
      <c s="44" r="A48">
        <v>46.0</v>
      </c>
      <c t="str" s="29" r="B48">
        <f>'Razzball Projections'!B47</f>
        <v>Greg Olsen</v>
      </c>
      <c t="str" s="4" r="C48">
        <f>VLOOKUP(B48,'Razzball Projections'!$B$2:$W$322,2,FALSE)</f>
        <v>TE</v>
      </c>
      <c t="str" s="4" r="D48">
        <f>VLOOKUP(B48,'Razzball Projections'!$B$2:$W$322,3,FALSE)</f>
        <v>CAR</v>
      </c>
      <c t="str" s="4" r="E48">
        <f>VLOOKUP(B48,'Rankings - Cheat Sheet'!$B$3:$E$323,4,FALSE)</f>
        <v>A</v>
      </c>
      <c t="str" s="4" r="F48">
        <f>VLOOKUP(B48,'Razzball Projections'!$B$2:$W$322,4,FALSE)</f>
        <v>0</v>
      </c>
      <c t="str" s="4" r="G48">
        <f>VLOOKUP(B48,'Razzball Projections'!$B$2:$W$322,5,FALSE)</f>
        <v>0</v>
      </c>
      <c t="str" s="4" r="H48">
        <f>VLOOKUP(B48,'Razzball Projections'!$B$2:$W$322,6,FALSE)</f>
        <v>0</v>
      </c>
      <c t="str" s="4" r="I48">
        <f>VLOOKUP(B48,'Razzball Projections'!$B$2:$W$322,7,FALSE)</f>
        <v>0</v>
      </c>
      <c t="str" s="4" r="J48">
        <f>VLOOKUP(B48,'Razzball Projections'!$B$2:$W$322,8,FALSE)</f>
        <v>0</v>
      </c>
      <c t="str" s="4" r="K48">
        <f>VLOOKUP(B48,'Razzball Projections'!$B$2:$W$322,9,FALSE)</f>
        <v>0</v>
      </c>
      <c t="str" s="4" r="L48">
        <f>VLOOKUP(B48,'Razzball Projections'!$B$2:$W$322,10,FALSE)</f>
        <v>0</v>
      </c>
      <c t="str" s="4" r="M48">
        <f>VLOOKUP(B48,'Razzball Projections'!$B$2:$W$322,11,FALSE)</f>
        <v>0</v>
      </c>
      <c t="str" s="4" r="N48">
        <f>VLOOKUP(B48,'Razzball Projections'!$B$2:$W$322,12,FALSE)</f>
        <v>0</v>
      </c>
      <c t="str" s="4" r="O48">
        <f>VLOOKUP(B48,'Razzball Projections'!$B$2:$W$322,13,FALSE)</f>
        <v>1</v>
      </c>
      <c t="str" s="4" r="P48">
        <f>VLOOKUP(B48,'Razzball Projections'!$B$2:$W$322,14,FALSE)</f>
        <v>83</v>
      </c>
      <c t="str" s="4" r="Q48">
        <f>VLOOKUP(B48,'Razzball Projections'!$B$2:$W$322,15,FALSE)</f>
        <v>971</v>
      </c>
      <c t="str" s="4" r="R48">
        <f>VLOOKUP(B48,'Razzball Projections'!$B$2:$W$322,16,FALSE)</f>
        <v>9</v>
      </c>
      <c t="str" s="33" r="S48">
        <f>VLOOKUP(B48,'Razzball Projections'!$B$2:$W$322,17,FALSE)</f>
        <v>150.1</v>
      </c>
      <c t="str" s="33" r="T48">
        <f>VLOOKUP(B48,'Razzball Projections'!$B$2:$W$322,18,FALSE)</f>
        <v>191.6</v>
      </c>
      <c t="str" s="33" r="U48">
        <f>VLOOKUP(B48,'Razzball Projections'!$B$2:$W$322,19,FALSE)</f>
        <v>233.1</v>
      </c>
      <c t="str" s="45" r="V48">
        <f>VLOOKUP(B48,'Razzball Projections'!$B$2:$W$322,20,FALSE)</f>
        <v>$10</v>
      </c>
      <c t="str" s="45" r="W48">
        <f>VLOOKUP(B48,'Razzball Projections'!$B$2:$W$322,21,FALSE)</f>
        <v>$12</v>
      </c>
      <c t="str" s="45" r="X48">
        <f>VLOOKUP(B48,'Razzball Projections'!$B$2:$W$322,22,FALSE)</f>
        <v>$13</v>
      </c>
    </row>
    <row customHeight="1" r="49" ht="15.0">
      <c s="44" r="A49">
        <v>47.0</v>
      </c>
      <c t="str" s="29" r="B49">
        <f>'Razzball Projections'!B48</f>
        <v>Andre Johnson</v>
      </c>
      <c t="str" s="4" r="C49">
        <f>VLOOKUP(B49,'Razzball Projections'!$B$2:$W$322,2,FALSE)</f>
        <v>WR</v>
      </c>
      <c t="str" s="4" r="D49">
        <f>VLOOKUP(B49,'Razzball Projections'!$B$2:$W$322,3,FALSE)</f>
        <v>HOU</v>
      </c>
      <c t="str" s="4" r="E49">
        <f>VLOOKUP(B49,'Rankings - Cheat Sheet'!$B$3:$E$323,4,FALSE)</f>
        <v/>
      </c>
      <c t="str" s="4" r="F49">
        <f>VLOOKUP(B49,'Razzball Projections'!$B$2:$W$322,4,FALSE)</f>
        <v>0</v>
      </c>
      <c t="str" s="4" r="G49">
        <f>VLOOKUP(B49,'Razzball Projections'!$B$2:$W$322,5,FALSE)</f>
        <v>0</v>
      </c>
      <c t="str" s="4" r="H49">
        <f>VLOOKUP(B49,'Razzball Projections'!$B$2:$W$322,6,FALSE)</f>
        <v>0</v>
      </c>
      <c t="str" s="4" r="I49">
        <f>VLOOKUP(B49,'Razzball Projections'!$B$2:$W$322,7,FALSE)</f>
        <v>0</v>
      </c>
      <c t="str" s="4" r="J49">
        <f>VLOOKUP(B49,'Razzball Projections'!$B$2:$W$322,8,FALSE)</f>
        <v>0</v>
      </c>
      <c t="str" s="4" r="K49">
        <f>VLOOKUP(B49,'Razzball Projections'!$B$2:$W$322,9,FALSE)</f>
        <v>0</v>
      </c>
      <c t="str" s="4" r="L49">
        <f>VLOOKUP(B49,'Razzball Projections'!$B$2:$W$322,10,FALSE)</f>
        <v>0</v>
      </c>
      <c t="str" s="4" r="M49">
        <f>VLOOKUP(B49,'Razzball Projections'!$B$2:$W$322,11,FALSE)</f>
        <v>0</v>
      </c>
      <c t="str" s="4" r="N49">
        <f>VLOOKUP(B49,'Razzball Projections'!$B$2:$W$322,12,FALSE)</f>
        <v>0</v>
      </c>
      <c t="str" s="4" r="O49">
        <f>VLOOKUP(B49,'Razzball Projections'!$B$2:$W$322,13,FALSE)</f>
        <v>0</v>
      </c>
      <c t="str" s="4" r="P49">
        <f>VLOOKUP(B49,'Razzball Projections'!$B$2:$W$322,14,FALSE)</f>
        <v>87</v>
      </c>
      <c t="str" s="4" r="Q49">
        <f>VLOOKUP(B49,'Razzball Projections'!$B$2:$W$322,15,FALSE)</f>
        <v>1099</v>
      </c>
      <c t="str" s="4" r="R49">
        <f>VLOOKUP(B49,'Razzball Projections'!$B$2:$W$322,16,FALSE)</f>
        <v>6</v>
      </c>
      <c t="str" s="33" r="S49">
        <f>VLOOKUP(B49,'Razzball Projections'!$B$2:$W$322,17,FALSE)</f>
        <v>145.3</v>
      </c>
      <c t="str" s="33" r="T49">
        <f>VLOOKUP(B49,'Razzball Projections'!$B$2:$W$322,18,FALSE)</f>
        <v>188.8</v>
      </c>
      <c t="str" s="33" r="U49">
        <f>VLOOKUP(B49,'Razzball Projections'!$B$2:$W$322,19,FALSE)</f>
        <v>232.3</v>
      </c>
      <c t="str" s="45" r="V49">
        <f>VLOOKUP(B49,'Razzball Projections'!$B$2:$W$322,20,FALSE)</f>
        <v>$24</v>
      </c>
      <c t="str" s="45" r="W49">
        <f>VLOOKUP(B49,'Razzball Projections'!$B$2:$W$322,21,FALSE)</f>
        <v>$28</v>
      </c>
      <c t="str" s="45" r="X49">
        <f>VLOOKUP(B49,'Razzball Projections'!$B$2:$W$322,22,FALSE)</f>
        <v>$30</v>
      </c>
    </row>
    <row customHeight="1" r="50" ht="15.0">
      <c s="44" r="A50">
        <v>48.0</v>
      </c>
      <c t="str" s="29" r="B50">
        <f>'Razzball Projections'!B49</f>
        <v>Joe Flacco</v>
      </c>
      <c t="str" s="4" r="C50">
        <f>VLOOKUP(B50,'Razzball Projections'!$B$2:$W$322,2,FALSE)</f>
        <v>QB</v>
      </c>
      <c t="str" s="4" r="D50">
        <f>VLOOKUP(B50,'Razzball Projections'!$B$2:$W$322,3,FALSE)</f>
        <v>BAL</v>
      </c>
      <c t="str" s="4" r="E50">
        <f>VLOOKUP(B50,'Rankings - Cheat Sheet'!$B$3:$E$323,4,FALSE)</f>
        <v/>
      </c>
      <c t="str" s="4" r="F50">
        <f>VLOOKUP(B50,'Razzball Projections'!$B$2:$W$322,4,FALSE)</f>
        <v>574</v>
      </c>
      <c t="str" s="4" r="G50">
        <f>VLOOKUP(B50,'Razzball Projections'!$B$2:$W$322,5,FALSE)</f>
        <v>345</v>
      </c>
      <c t="str" s="4" r="H50">
        <f>VLOOKUP(B50,'Razzball Projections'!$B$2:$W$322,6,FALSE)</f>
        <v>60.1</v>
      </c>
      <c t="str" s="4" r="I50">
        <f>VLOOKUP(B50,'Razzball Projections'!$B$2:$W$322,7,FALSE)</f>
        <v>3879</v>
      </c>
      <c t="str" s="4" r="J50">
        <f>VLOOKUP(B50,'Razzball Projections'!$B$2:$W$322,8,FALSE)</f>
        <v>26</v>
      </c>
      <c t="str" s="4" r="K50">
        <f>VLOOKUP(B50,'Razzball Projections'!$B$2:$W$322,9,FALSE)</f>
        <v>18</v>
      </c>
      <c t="str" s="4" r="L50">
        <f>VLOOKUP(B50,'Razzball Projections'!$B$2:$W$322,10,FALSE)</f>
        <v>36</v>
      </c>
      <c t="str" s="4" r="M50">
        <f>VLOOKUP(B50,'Razzball Projections'!$B$2:$W$322,11,FALSE)</f>
        <v>99</v>
      </c>
      <c t="str" s="4" r="N50">
        <f>VLOOKUP(B50,'Razzball Projections'!$B$2:$W$322,12,FALSE)</f>
        <v>1</v>
      </c>
      <c t="str" s="4" r="O50">
        <f>VLOOKUP(B50,'Razzball Projections'!$B$2:$W$322,13,FALSE)</f>
        <v>3</v>
      </c>
      <c t="str" s="4" r="P50">
        <f>VLOOKUP(B50,'Razzball Projections'!$B$2:$W$322,14,FALSE)</f>
        <v>0</v>
      </c>
      <c t="str" s="4" r="Q50">
        <f>VLOOKUP(B50,'Razzball Projections'!$B$2:$W$322,15,FALSE)</f>
        <v>0</v>
      </c>
      <c t="str" s="4" r="R50">
        <f>VLOOKUP(B50,'Razzball Projections'!$B$2:$W$322,16,FALSE)</f>
        <v>0</v>
      </c>
      <c t="str" s="33" r="S50">
        <f>VLOOKUP(B50,'Razzball Projections'!$B$2:$W$322,17,FALSE)</f>
        <v>231.3</v>
      </c>
      <c t="str" s="33" r="T50">
        <f>VLOOKUP(B50,'Razzball Projections'!$B$2:$W$322,18,FALSE)</f>
        <v>231.3</v>
      </c>
      <c t="str" s="33" r="U50">
        <f>VLOOKUP(B50,'Razzball Projections'!$B$2:$W$322,19,FALSE)</f>
        <v>231.3</v>
      </c>
      <c t="str" s="45" r="V50">
        <f>VLOOKUP(B50,'Razzball Projections'!$B$2:$W$322,20,FALSE)</f>
        <v>$0</v>
      </c>
      <c t="str" s="45" r="W50">
        <f>VLOOKUP(B50,'Razzball Projections'!$B$2:$W$322,21,FALSE)</f>
        <v>$0</v>
      </c>
      <c t="str" s="45" r="X50">
        <f>VLOOKUP(B50,'Razzball Projections'!$B$2:$W$322,22,FALSE)</f>
        <v>$0</v>
      </c>
    </row>
    <row customHeight="1" r="51" ht="15.0">
      <c s="44" r="A51">
        <v>49.0</v>
      </c>
      <c t="str" s="29" r="B51">
        <f>'Razzball Projections'!B50</f>
        <v>Michael Floyd</v>
      </c>
      <c t="str" s="4" r="C51">
        <f>VLOOKUP(B51,'Razzball Projections'!$B$2:$W$322,2,FALSE)</f>
        <v>WR</v>
      </c>
      <c t="str" s="4" r="D51">
        <f>VLOOKUP(B51,'Razzball Projections'!$B$2:$W$322,3,FALSE)</f>
        <v>ARI</v>
      </c>
      <c t="str" s="4" r="E51">
        <f>VLOOKUP(B51,'Rankings - Cheat Sheet'!$B$3:$E$323,4,FALSE)</f>
        <v/>
      </c>
      <c t="str" s="4" r="F51">
        <f>VLOOKUP(B51,'Razzball Projections'!$B$2:$W$322,4,FALSE)</f>
        <v>0</v>
      </c>
      <c t="str" s="4" r="G51">
        <f>VLOOKUP(B51,'Razzball Projections'!$B$2:$W$322,5,FALSE)</f>
        <v>0</v>
      </c>
      <c t="str" s="4" r="H51">
        <f>VLOOKUP(B51,'Razzball Projections'!$B$2:$W$322,6,FALSE)</f>
        <v>0</v>
      </c>
      <c t="str" s="4" r="I51">
        <f>VLOOKUP(B51,'Razzball Projections'!$B$2:$W$322,7,FALSE)</f>
        <v>0</v>
      </c>
      <c t="str" s="4" r="J51">
        <f>VLOOKUP(B51,'Razzball Projections'!$B$2:$W$322,8,FALSE)</f>
        <v>0</v>
      </c>
      <c t="str" s="4" r="K51">
        <f>VLOOKUP(B51,'Razzball Projections'!$B$2:$W$322,9,FALSE)</f>
        <v>0</v>
      </c>
      <c t="str" s="4" r="L51">
        <f>VLOOKUP(B51,'Razzball Projections'!$B$2:$W$322,10,FALSE)</f>
        <v>0</v>
      </c>
      <c t="str" s="4" r="M51">
        <f>VLOOKUP(B51,'Razzball Projections'!$B$2:$W$322,11,FALSE)</f>
        <v>0</v>
      </c>
      <c t="str" s="4" r="N51">
        <f>VLOOKUP(B51,'Razzball Projections'!$B$2:$W$322,12,FALSE)</f>
        <v>0</v>
      </c>
      <c t="str" s="4" r="O51">
        <f>VLOOKUP(B51,'Razzball Projections'!$B$2:$W$322,13,FALSE)</f>
        <v>0</v>
      </c>
      <c t="str" s="4" r="P51">
        <f>VLOOKUP(B51,'Razzball Projections'!$B$2:$W$322,14,FALSE)</f>
        <v>84</v>
      </c>
      <c t="str" s="4" r="Q51">
        <f>VLOOKUP(B51,'Razzball Projections'!$B$2:$W$322,15,FALSE)</f>
        <v>1112</v>
      </c>
      <c t="str" s="4" r="R51">
        <f>VLOOKUP(B51,'Razzball Projections'!$B$2:$W$322,16,FALSE)</f>
        <v>6</v>
      </c>
      <c t="str" s="33" r="S51">
        <f>VLOOKUP(B51,'Razzball Projections'!$B$2:$W$322,17,FALSE)</f>
        <v>147.2</v>
      </c>
      <c t="str" s="33" r="T51">
        <f>VLOOKUP(B51,'Razzball Projections'!$B$2:$W$322,18,FALSE)</f>
        <v>189.2</v>
      </c>
      <c t="str" s="33" r="U51">
        <f>VLOOKUP(B51,'Razzball Projections'!$B$2:$W$322,19,FALSE)</f>
        <v>231.2</v>
      </c>
      <c t="str" s="45" r="V51">
        <f>VLOOKUP(B51,'Razzball Projections'!$B$2:$W$322,20,FALSE)</f>
        <v>$23</v>
      </c>
      <c t="str" s="45" r="W51">
        <f>VLOOKUP(B51,'Razzball Projections'!$B$2:$W$322,21,FALSE)</f>
        <v>$25</v>
      </c>
      <c t="str" s="45" r="X51">
        <f>VLOOKUP(B51,'Razzball Projections'!$B$2:$W$322,22,FALSE)</f>
        <v>$27</v>
      </c>
    </row>
    <row customHeight="1" r="52" ht="15.0">
      <c s="44" r="A52">
        <v>50.0</v>
      </c>
      <c t="str" s="29" r="B52">
        <f>'Razzball Projections'!B51</f>
        <v>C.J. Spiller</v>
      </c>
      <c t="str" s="4" r="C52">
        <f>VLOOKUP(B52,'Razzball Projections'!$B$2:$W$322,2,FALSE)</f>
        <v>RB</v>
      </c>
      <c t="str" s="4" r="D52">
        <f>VLOOKUP(B52,'Razzball Projections'!$B$2:$W$322,3,FALSE)</f>
        <v>BUF</v>
      </c>
      <c t="str" s="4" r="E52">
        <f>VLOOKUP(B52,'Rankings - Cheat Sheet'!$B$3:$E$323,4,FALSE)</f>
        <v/>
      </c>
      <c t="str" s="4" r="F52">
        <f>VLOOKUP(B52,'Razzball Projections'!$B$2:$W$322,4,FALSE)</f>
        <v>0</v>
      </c>
      <c t="str" s="4" r="G52">
        <f>VLOOKUP(B52,'Razzball Projections'!$B$2:$W$322,5,FALSE)</f>
        <v>0</v>
      </c>
      <c t="str" s="4" r="H52">
        <f>VLOOKUP(B52,'Razzball Projections'!$B$2:$W$322,6,FALSE)</f>
        <v>0</v>
      </c>
      <c t="str" s="4" r="I52">
        <f>VLOOKUP(B52,'Razzball Projections'!$B$2:$W$322,7,FALSE)</f>
        <v>0</v>
      </c>
      <c t="str" s="4" r="J52">
        <f>VLOOKUP(B52,'Razzball Projections'!$B$2:$W$322,8,FALSE)</f>
        <v>0</v>
      </c>
      <c t="str" s="4" r="K52">
        <f>VLOOKUP(B52,'Razzball Projections'!$B$2:$W$322,9,FALSE)</f>
        <v>0</v>
      </c>
      <c t="str" s="4" r="L52">
        <f>VLOOKUP(B52,'Razzball Projections'!$B$2:$W$322,10,FALSE)</f>
        <v>197</v>
      </c>
      <c t="str" s="4" r="M52">
        <f>VLOOKUP(B52,'Razzball Projections'!$B$2:$W$322,11,FALSE)</f>
        <v>1075</v>
      </c>
      <c t="str" s="4" r="N52">
        <f>VLOOKUP(B52,'Razzball Projections'!$B$2:$W$322,12,FALSE)</f>
        <v>7</v>
      </c>
      <c t="str" s="4" r="O52">
        <f>VLOOKUP(B52,'Razzball Projections'!$B$2:$W$322,13,FALSE)</f>
        <v>3</v>
      </c>
      <c t="str" s="4" r="P52">
        <f>VLOOKUP(B52,'Razzball Projections'!$B$2:$W$322,14,FALSE)</f>
        <v>41</v>
      </c>
      <c t="str" s="4" r="Q52">
        <f>VLOOKUP(B52,'Razzball Projections'!$B$2:$W$322,15,FALSE)</f>
        <v>311</v>
      </c>
      <c t="str" s="4" r="R52">
        <f>VLOOKUP(B52,'Razzball Projections'!$B$2:$W$322,16,FALSE)</f>
        <v>2</v>
      </c>
      <c t="str" s="33" r="S52">
        <f>VLOOKUP(B52,'Razzball Projections'!$B$2:$W$322,17,FALSE)</f>
        <v>187.6</v>
      </c>
      <c t="str" s="33" r="T52">
        <f>VLOOKUP(B52,'Razzball Projections'!$B$2:$W$322,18,FALSE)</f>
        <v>208.1</v>
      </c>
      <c t="str" s="33" r="U52">
        <f>VLOOKUP(B52,'Razzball Projections'!$B$2:$W$322,19,FALSE)</f>
        <v>228.6</v>
      </c>
      <c t="str" s="45" r="V52">
        <f>VLOOKUP(B52,'Razzball Projections'!$B$2:$W$322,20,FALSE)</f>
        <v>$24</v>
      </c>
      <c t="str" s="45" r="W52">
        <f>VLOOKUP(B52,'Razzball Projections'!$B$2:$W$322,21,FALSE)</f>
        <v>$21</v>
      </c>
      <c t="str" s="45" r="X52">
        <f>VLOOKUP(B52,'Razzball Projections'!$B$2:$W$322,22,FALSE)</f>
        <v>$20</v>
      </c>
    </row>
    <row customHeight="1" r="53" ht="15.0">
      <c s="44" r="A53">
        <v>51.0</v>
      </c>
      <c t="str" s="29" r="B53">
        <f>'Razzball Projections'!B52</f>
        <v>Vincent Jackson</v>
      </c>
      <c t="str" s="4" r="C53">
        <f>VLOOKUP(B53,'Razzball Projections'!$B$2:$W$322,2,FALSE)</f>
        <v>WR</v>
      </c>
      <c t="str" s="4" r="D53">
        <f>VLOOKUP(B53,'Razzball Projections'!$B$2:$W$322,3,FALSE)</f>
        <v>TB</v>
      </c>
      <c t="str" s="4" r="E53">
        <f>VLOOKUP(B53,'Rankings - Cheat Sheet'!$B$3:$E$323,4,FALSE)</f>
        <v/>
      </c>
      <c t="str" s="4" r="F53">
        <f>VLOOKUP(B53,'Razzball Projections'!$B$2:$W$322,4,FALSE)</f>
        <v>0</v>
      </c>
      <c t="str" s="4" r="G53">
        <f>VLOOKUP(B53,'Razzball Projections'!$B$2:$W$322,5,FALSE)</f>
        <v>0</v>
      </c>
      <c t="str" s="4" r="H53">
        <f>VLOOKUP(B53,'Razzball Projections'!$B$2:$W$322,6,FALSE)</f>
        <v>0</v>
      </c>
      <c t="str" s="4" r="I53">
        <f>VLOOKUP(B53,'Razzball Projections'!$B$2:$W$322,7,FALSE)</f>
        <v>0</v>
      </c>
      <c t="str" s="4" r="J53">
        <f>VLOOKUP(B53,'Razzball Projections'!$B$2:$W$322,8,FALSE)</f>
        <v>0</v>
      </c>
      <c t="str" s="4" r="K53">
        <f>VLOOKUP(B53,'Razzball Projections'!$B$2:$W$322,9,FALSE)</f>
        <v>0</v>
      </c>
      <c t="str" s="4" r="L53">
        <f>VLOOKUP(B53,'Razzball Projections'!$B$2:$W$322,10,FALSE)</f>
        <v>1</v>
      </c>
      <c t="str" s="4" r="M53">
        <f>VLOOKUP(B53,'Razzball Projections'!$B$2:$W$322,11,FALSE)</f>
        <v>5</v>
      </c>
      <c t="str" s="4" r="N53">
        <f>VLOOKUP(B53,'Razzball Projections'!$B$2:$W$322,12,FALSE)</f>
        <v>0</v>
      </c>
      <c t="str" s="4" r="O53">
        <f>VLOOKUP(B53,'Razzball Projections'!$B$2:$W$322,13,FALSE)</f>
        <v>0</v>
      </c>
      <c t="str" s="4" r="P53">
        <f>VLOOKUP(B53,'Razzball Projections'!$B$2:$W$322,14,FALSE)</f>
        <v>74</v>
      </c>
      <c t="str" s="4" r="Q53">
        <f>VLOOKUP(B53,'Razzball Projections'!$B$2:$W$322,15,FALSE)</f>
        <v>1102</v>
      </c>
      <c t="str" s="4" r="R53">
        <f>VLOOKUP(B53,'Razzball Projections'!$B$2:$W$322,16,FALSE)</f>
        <v>7</v>
      </c>
      <c t="str" s="33" r="S53">
        <f>VLOOKUP(B53,'Razzball Projections'!$B$2:$W$322,17,FALSE)</f>
        <v>152.7</v>
      </c>
      <c t="str" s="33" r="T53">
        <f>VLOOKUP(B53,'Razzball Projections'!$B$2:$W$322,18,FALSE)</f>
        <v>189.7</v>
      </c>
      <c t="str" s="33" r="U53">
        <f>VLOOKUP(B53,'Razzball Projections'!$B$2:$W$322,19,FALSE)</f>
        <v>226.7</v>
      </c>
      <c t="str" s="45" r="V53">
        <f>VLOOKUP(B53,'Razzball Projections'!$B$2:$W$322,20,FALSE)</f>
        <v>$25</v>
      </c>
      <c t="str" s="45" r="W53">
        <f>VLOOKUP(B53,'Razzball Projections'!$B$2:$W$322,21,FALSE)</f>
        <v>$25</v>
      </c>
      <c t="str" s="45" r="X53">
        <f>VLOOKUP(B53,'Razzball Projections'!$B$2:$W$322,22,FALSE)</f>
        <v>$25</v>
      </c>
    </row>
    <row customHeight="1" r="54" ht="15.0">
      <c s="44" r="A54">
        <v>52.0</v>
      </c>
      <c t="str" s="29" r="B54">
        <f>'Razzball Projections'!B53</f>
        <v>Sam Bradford</v>
      </c>
      <c t="str" s="4" r="C54">
        <f>VLOOKUP(B54,'Razzball Projections'!$B$2:$W$322,2,FALSE)</f>
        <v>QB</v>
      </c>
      <c t="str" s="4" r="D54">
        <f>VLOOKUP(B54,'Razzball Projections'!$B$2:$W$322,3,FALSE)</f>
        <v>STL</v>
      </c>
      <c t="str" s="4" r="E54">
        <f>VLOOKUP(B54,'Rankings - Cheat Sheet'!$B$3:$E$323,4,FALSE)</f>
        <v>C</v>
      </c>
      <c t="str" s="4" r="F54">
        <f>VLOOKUP(B54,'Razzball Projections'!$B$2:$W$322,4,FALSE)</f>
        <v>589</v>
      </c>
      <c t="str" s="4" r="G54">
        <f>VLOOKUP(B54,'Razzball Projections'!$B$2:$W$322,5,FALSE)</f>
        <v>362</v>
      </c>
      <c t="str" s="4" r="H54">
        <f>VLOOKUP(B54,'Razzball Projections'!$B$2:$W$322,6,FALSE)</f>
        <v>61.5</v>
      </c>
      <c t="str" s="4" r="I54">
        <f>VLOOKUP(B54,'Razzball Projections'!$B$2:$W$322,7,FALSE)</f>
        <v>3812</v>
      </c>
      <c t="str" s="4" r="J54">
        <f>VLOOKUP(B54,'Razzball Projections'!$B$2:$W$322,8,FALSE)</f>
        <v>23</v>
      </c>
      <c t="str" s="4" r="K54">
        <f>VLOOKUP(B54,'Razzball Projections'!$B$2:$W$322,9,FALSE)</f>
        <v>14</v>
      </c>
      <c t="str" s="4" r="L54">
        <f>VLOOKUP(B54,'Razzball Projections'!$B$2:$W$322,10,FALSE)</f>
        <v>29</v>
      </c>
      <c t="str" s="4" r="M54">
        <f>VLOOKUP(B54,'Razzball Projections'!$B$2:$W$322,11,FALSE)</f>
        <v>91</v>
      </c>
      <c t="str" s="4" r="N54">
        <f>VLOOKUP(B54,'Razzball Projections'!$B$2:$W$322,12,FALSE)</f>
        <v>1</v>
      </c>
      <c t="str" s="4" r="O54">
        <f>VLOOKUP(B54,'Razzball Projections'!$B$2:$W$322,13,FALSE)</f>
        <v>3</v>
      </c>
      <c t="str" s="4" r="P54">
        <f>VLOOKUP(B54,'Razzball Projections'!$B$2:$W$322,14,FALSE)</f>
        <v>0</v>
      </c>
      <c t="str" s="4" r="Q54">
        <f>VLOOKUP(B54,'Razzball Projections'!$B$2:$W$322,15,FALSE)</f>
        <v>0</v>
      </c>
      <c t="str" s="4" r="R54">
        <f>VLOOKUP(B54,'Razzball Projections'!$B$2:$W$322,16,FALSE)</f>
        <v>0</v>
      </c>
      <c t="str" s="33" r="S54">
        <f>VLOOKUP(B54,'Razzball Projections'!$B$2:$W$322,17,FALSE)</f>
        <v>225.8</v>
      </c>
      <c t="str" s="33" r="T54">
        <f>VLOOKUP(B54,'Razzball Projections'!$B$2:$W$322,18,FALSE)</f>
        <v>225.8</v>
      </c>
      <c t="str" s="33" r="U54">
        <f>VLOOKUP(B54,'Razzball Projections'!$B$2:$W$322,19,FALSE)</f>
        <v>225.8</v>
      </c>
      <c t="str" s="45" r="V54">
        <f>VLOOKUP(B54,'Razzball Projections'!$B$2:$W$322,20,FALSE)</f>
        <v>$0</v>
      </c>
      <c t="str" s="45" r="W54">
        <f>VLOOKUP(B54,'Razzball Projections'!$B$2:$W$322,21,FALSE)</f>
        <v>$0</v>
      </c>
      <c t="str" s="45" r="X54">
        <f>VLOOKUP(B54,'Razzball Projections'!$B$2:$W$322,22,FALSE)</f>
        <v>$0</v>
      </c>
    </row>
    <row customHeight="1" r="55" ht="15.0">
      <c s="44" r="A55">
        <v>53.0</v>
      </c>
      <c t="str" s="29" r="B55">
        <f>'Razzball Projections'!B54</f>
        <v>Shane Vereen</v>
      </c>
      <c t="str" s="4" r="C55">
        <f>VLOOKUP(B55,'Razzball Projections'!$B$2:$W$322,2,FALSE)</f>
        <v>RB</v>
      </c>
      <c t="str" s="4" r="D55">
        <f>VLOOKUP(B55,'Razzball Projections'!$B$2:$W$322,3,FALSE)</f>
        <v>NE</v>
      </c>
      <c t="str" s="4" r="E55">
        <f>VLOOKUP(B55,'Rankings - Cheat Sheet'!$B$3:$E$323,4,FALSE)</f>
        <v>C</v>
      </c>
      <c t="str" s="4" r="F55">
        <f>VLOOKUP(B55,'Razzball Projections'!$B$2:$W$322,4,FALSE)</f>
        <v>0</v>
      </c>
      <c t="str" s="4" r="G55">
        <f>VLOOKUP(B55,'Razzball Projections'!$B$2:$W$322,5,FALSE)</f>
        <v>0</v>
      </c>
      <c t="str" s="4" r="H55">
        <f>VLOOKUP(B55,'Razzball Projections'!$B$2:$W$322,6,FALSE)</f>
        <v>0</v>
      </c>
      <c t="str" s="4" r="I55">
        <f>VLOOKUP(B55,'Razzball Projections'!$B$2:$W$322,7,FALSE)</f>
        <v>0</v>
      </c>
      <c t="str" s="4" r="J55">
        <f>VLOOKUP(B55,'Razzball Projections'!$B$2:$W$322,8,FALSE)</f>
        <v>0</v>
      </c>
      <c t="str" s="4" r="K55">
        <f>VLOOKUP(B55,'Razzball Projections'!$B$2:$W$322,9,FALSE)</f>
        <v>0</v>
      </c>
      <c t="str" s="4" r="L55">
        <f>VLOOKUP(B55,'Razzball Projections'!$B$2:$W$322,10,FALSE)</f>
        <v>134</v>
      </c>
      <c t="str" s="4" r="M55">
        <f>VLOOKUP(B55,'Razzball Projections'!$B$2:$W$322,11,FALSE)</f>
        <v>501</v>
      </c>
      <c t="str" s="4" r="N55">
        <f>VLOOKUP(B55,'Razzball Projections'!$B$2:$W$322,12,FALSE)</f>
        <v>3</v>
      </c>
      <c t="str" s="4" r="O55">
        <f>VLOOKUP(B55,'Razzball Projections'!$B$2:$W$322,13,FALSE)</f>
        <v>1</v>
      </c>
      <c t="str" s="4" r="P55">
        <f>VLOOKUP(B55,'Razzball Projections'!$B$2:$W$322,14,FALSE)</f>
        <v>67</v>
      </c>
      <c t="str" s="4" r="Q55">
        <f>VLOOKUP(B55,'Razzball Projections'!$B$2:$W$322,15,FALSE)</f>
        <v>624</v>
      </c>
      <c t="str" s="4" r="R55">
        <f>VLOOKUP(B55,'Razzball Projections'!$B$2:$W$322,16,FALSE)</f>
        <v>5</v>
      </c>
      <c t="str" s="33" r="S55">
        <f>VLOOKUP(B55,'Razzball Projections'!$B$2:$W$322,17,FALSE)</f>
        <v>157.9</v>
      </c>
      <c t="str" s="33" r="T55">
        <f>VLOOKUP(B55,'Razzball Projections'!$B$2:$W$322,18,FALSE)</f>
        <v>191.4</v>
      </c>
      <c t="str" s="33" r="U55">
        <f>VLOOKUP(B55,'Razzball Projections'!$B$2:$W$322,19,FALSE)</f>
        <v>224.9</v>
      </c>
      <c t="str" s="45" r="V55">
        <f>VLOOKUP(B55,'Razzball Projections'!$B$2:$W$322,20,FALSE)</f>
        <v>$20</v>
      </c>
      <c t="str" s="45" r="W55">
        <f>VLOOKUP(B55,'Razzball Projections'!$B$2:$W$322,21,FALSE)</f>
        <v>$24</v>
      </c>
      <c t="str" s="45" r="X55">
        <f>VLOOKUP(B55,'Razzball Projections'!$B$2:$W$322,22,FALSE)</f>
        <v>$27</v>
      </c>
    </row>
    <row customHeight="1" r="56" ht="15.0">
      <c s="44" r="A56">
        <v>54.0</v>
      </c>
      <c t="str" s="29" r="B56">
        <f>'Razzball Projections'!B55</f>
        <v>Michael Crabtree</v>
      </c>
      <c t="str" s="4" r="C56">
        <f>VLOOKUP(B56,'Razzball Projections'!$B$2:$W$322,2,FALSE)</f>
        <v>WR</v>
      </c>
      <c t="str" s="4" r="D56">
        <f>VLOOKUP(B56,'Razzball Projections'!$B$2:$W$322,3,FALSE)</f>
        <v>SF</v>
      </c>
      <c t="str" s="4" r="E56">
        <f>VLOOKUP(B56,'Rankings - Cheat Sheet'!$B$3:$E$323,4,FALSE)</f>
        <v>C</v>
      </c>
      <c t="str" s="4" r="F56">
        <f>VLOOKUP(B56,'Razzball Projections'!$B$2:$W$322,4,FALSE)</f>
        <v>0</v>
      </c>
      <c t="str" s="4" r="G56">
        <f>VLOOKUP(B56,'Razzball Projections'!$B$2:$W$322,5,FALSE)</f>
        <v>0</v>
      </c>
      <c t="str" s="4" r="H56">
        <f>VLOOKUP(B56,'Razzball Projections'!$B$2:$W$322,6,FALSE)</f>
        <v>0</v>
      </c>
      <c t="str" s="4" r="I56">
        <f>VLOOKUP(B56,'Razzball Projections'!$B$2:$W$322,7,FALSE)</f>
        <v>0</v>
      </c>
      <c t="str" s="4" r="J56">
        <f>VLOOKUP(B56,'Razzball Projections'!$B$2:$W$322,8,FALSE)</f>
        <v>0</v>
      </c>
      <c t="str" s="4" r="K56">
        <f>VLOOKUP(B56,'Razzball Projections'!$B$2:$W$322,9,FALSE)</f>
        <v>0</v>
      </c>
      <c t="str" s="4" r="L56">
        <f>VLOOKUP(B56,'Razzball Projections'!$B$2:$W$322,10,FALSE)</f>
        <v>1</v>
      </c>
      <c t="str" s="4" r="M56">
        <f>VLOOKUP(B56,'Razzball Projections'!$B$2:$W$322,11,FALSE)</f>
        <v>4</v>
      </c>
      <c t="str" s="4" r="N56">
        <f>VLOOKUP(B56,'Razzball Projections'!$B$2:$W$322,12,FALSE)</f>
        <v>0</v>
      </c>
      <c t="str" s="4" r="O56">
        <f>VLOOKUP(B56,'Razzball Projections'!$B$2:$W$322,13,FALSE)</f>
        <v>1</v>
      </c>
      <c t="str" s="4" r="P56">
        <f>VLOOKUP(B56,'Razzball Projections'!$B$2:$W$322,14,FALSE)</f>
        <v>72</v>
      </c>
      <c t="str" s="4" r="Q56">
        <f>VLOOKUP(B56,'Razzball Projections'!$B$2:$W$322,15,FALSE)</f>
        <v>1077</v>
      </c>
      <c t="str" s="4" r="R56">
        <f>VLOOKUP(B56,'Razzball Projections'!$B$2:$W$322,16,FALSE)</f>
        <v>8</v>
      </c>
      <c t="str" s="33" r="S56">
        <f>VLOOKUP(B56,'Razzball Projections'!$B$2:$W$322,17,FALSE)</f>
        <v>152.3</v>
      </c>
      <c t="str" s="33" r="T56">
        <f>VLOOKUP(B56,'Razzball Projections'!$B$2:$W$322,18,FALSE)</f>
        <v>188.3</v>
      </c>
      <c t="str" s="33" r="U56">
        <f>VLOOKUP(B56,'Razzball Projections'!$B$2:$W$322,19,FALSE)</f>
        <v>224.3</v>
      </c>
      <c t="str" s="45" r="V56">
        <f>VLOOKUP(B56,'Razzball Projections'!$B$2:$W$322,20,FALSE)</f>
        <v>$22</v>
      </c>
      <c t="str" s="45" r="W56">
        <f>VLOOKUP(B56,'Razzball Projections'!$B$2:$W$322,21,FALSE)</f>
        <v>$25</v>
      </c>
      <c t="str" s="45" r="X56">
        <f>VLOOKUP(B56,'Razzball Projections'!$B$2:$W$322,22,FALSE)</f>
        <v>$26</v>
      </c>
    </row>
    <row customHeight="1" r="57" ht="15.0">
      <c s="44" r="A57">
        <v>55.0</v>
      </c>
      <c t="str" s="29" r="B57">
        <f>'Razzball Projections'!B56</f>
        <v>Alex Smith</v>
      </c>
      <c t="str" s="4" r="C57">
        <f>VLOOKUP(B57,'Razzball Projections'!$B$2:$W$322,2,FALSE)</f>
        <v>QB</v>
      </c>
      <c t="str" s="4" r="D57">
        <f>VLOOKUP(B57,'Razzball Projections'!$B$2:$W$322,3,FALSE)</f>
        <v>KC</v>
      </c>
      <c t="str" s="4" r="E57">
        <f>VLOOKUP(B57,'Rankings - Cheat Sheet'!$B$3:$E$323,4,FALSE)</f>
        <v/>
      </c>
      <c t="str" s="4" r="F57">
        <f>VLOOKUP(B57,'Razzball Projections'!$B$2:$W$322,4,FALSE)</f>
        <v>534</v>
      </c>
      <c t="str" s="4" r="G57">
        <f>VLOOKUP(B57,'Razzball Projections'!$B$2:$W$322,5,FALSE)</f>
        <v>325</v>
      </c>
      <c t="str" s="4" r="H57">
        <f>VLOOKUP(B57,'Razzball Projections'!$B$2:$W$322,6,FALSE)</f>
        <v>60.9</v>
      </c>
      <c t="str" s="4" r="I57">
        <f>VLOOKUP(B57,'Razzball Projections'!$B$2:$W$322,7,FALSE)</f>
        <v>3345</v>
      </c>
      <c t="str" s="4" r="J57">
        <f>VLOOKUP(B57,'Razzball Projections'!$B$2:$W$322,8,FALSE)</f>
        <v>20</v>
      </c>
      <c t="str" s="4" r="K57">
        <f>VLOOKUP(B57,'Razzball Projections'!$B$2:$W$322,9,FALSE)</f>
        <v>10</v>
      </c>
      <c t="str" s="4" r="L57">
        <f>VLOOKUP(B57,'Razzball Projections'!$B$2:$W$322,10,FALSE)</f>
        <v>54</v>
      </c>
      <c t="str" s="4" r="M57">
        <f>VLOOKUP(B57,'Razzball Projections'!$B$2:$W$322,11,FALSE)</f>
        <v>276</v>
      </c>
      <c t="str" s="4" r="N57">
        <f>VLOOKUP(B57,'Razzball Projections'!$B$2:$W$322,12,FALSE)</f>
        <v>1</v>
      </c>
      <c t="str" s="4" r="O57">
        <f>VLOOKUP(B57,'Razzball Projections'!$B$2:$W$322,13,FALSE)</f>
        <v>3</v>
      </c>
      <c t="str" s="4" r="P57">
        <f>VLOOKUP(B57,'Razzball Projections'!$B$2:$W$322,14,FALSE)</f>
        <v>0</v>
      </c>
      <c t="str" s="4" r="Q57">
        <f>VLOOKUP(B57,'Razzball Projections'!$B$2:$W$322,15,FALSE)</f>
        <v>0</v>
      </c>
      <c t="str" s="4" r="R57">
        <f>VLOOKUP(B57,'Razzball Projections'!$B$2:$W$322,16,FALSE)</f>
        <v>0</v>
      </c>
      <c t="str" s="33" r="S57">
        <f>VLOOKUP(B57,'Razzball Projections'!$B$2:$W$322,17,FALSE)</f>
        <v>223.2</v>
      </c>
      <c t="str" s="33" r="T57">
        <f>VLOOKUP(B57,'Razzball Projections'!$B$2:$W$322,18,FALSE)</f>
        <v>223.2</v>
      </c>
      <c t="str" s="33" r="U57">
        <f>VLOOKUP(B57,'Razzball Projections'!$B$2:$W$322,19,FALSE)</f>
        <v>223.2</v>
      </c>
      <c t="str" s="45" r="V57">
        <f>VLOOKUP(B57,'Razzball Projections'!$B$2:$W$322,20,FALSE)</f>
        <v>$1</v>
      </c>
      <c t="str" s="45" r="W57">
        <f>VLOOKUP(B57,'Razzball Projections'!$B$2:$W$322,21,FALSE)</f>
        <v>$0</v>
      </c>
      <c t="str" s="45" r="X57">
        <f>VLOOKUP(B57,'Razzball Projections'!$B$2:$W$322,22,FALSE)</f>
        <v>$0</v>
      </c>
    </row>
    <row customHeight="1" r="58" ht="15.0">
      <c s="44" r="A58">
        <v>56.0</v>
      </c>
      <c t="str" s="29" r="B58">
        <f>'Razzball Projections'!B57</f>
        <v>Marshawn Lynch</v>
      </c>
      <c t="str" s="4" r="C58">
        <f>VLOOKUP(B58,'Razzball Projections'!$B$2:$W$322,2,FALSE)</f>
        <v>RB</v>
      </c>
      <c t="str" s="4" r="D58">
        <f>VLOOKUP(B58,'Razzball Projections'!$B$2:$W$322,3,FALSE)</f>
        <v>SEA</v>
      </c>
      <c t="str" s="4" r="E58">
        <f>VLOOKUP(B58,'Rankings - Cheat Sheet'!$B$3:$E$323,4,FALSE)</f>
        <v>C</v>
      </c>
      <c t="str" s="4" r="F58">
        <f>VLOOKUP(B58,'Razzball Projections'!$B$2:$W$322,4,FALSE)</f>
        <v>0</v>
      </c>
      <c t="str" s="4" r="G58">
        <f>VLOOKUP(B58,'Razzball Projections'!$B$2:$W$322,5,FALSE)</f>
        <v>0</v>
      </c>
      <c t="str" s="4" r="H58">
        <f>VLOOKUP(B58,'Razzball Projections'!$B$2:$W$322,6,FALSE)</f>
        <v>0</v>
      </c>
      <c t="str" s="4" r="I58">
        <f>VLOOKUP(B58,'Razzball Projections'!$B$2:$W$322,7,FALSE)</f>
        <v>0</v>
      </c>
      <c t="str" s="4" r="J58">
        <f>VLOOKUP(B58,'Razzball Projections'!$B$2:$W$322,8,FALSE)</f>
        <v>0</v>
      </c>
      <c t="str" s="4" r="K58">
        <f>VLOOKUP(B58,'Razzball Projections'!$B$2:$W$322,9,FALSE)</f>
        <v>0</v>
      </c>
      <c t="str" s="4" r="L58">
        <f>VLOOKUP(B58,'Razzball Projections'!$B$2:$W$322,10,FALSE)</f>
        <v>275</v>
      </c>
      <c t="str" s="4" r="M58">
        <f>VLOOKUP(B58,'Razzball Projections'!$B$2:$W$322,11,FALSE)</f>
        <v>1197</v>
      </c>
      <c t="str" s="4" r="N58">
        <f>VLOOKUP(B58,'Razzball Projections'!$B$2:$W$322,12,FALSE)</f>
        <v>9</v>
      </c>
      <c t="str" s="4" r="O58">
        <f>VLOOKUP(B58,'Razzball Projections'!$B$2:$W$322,13,FALSE)</f>
        <v>2</v>
      </c>
      <c t="str" s="4" r="P58">
        <f>VLOOKUP(B58,'Razzball Projections'!$B$2:$W$322,14,FALSE)</f>
        <v>25</v>
      </c>
      <c t="str" s="4" r="Q58">
        <f>VLOOKUP(B58,'Razzball Projections'!$B$2:$W$322,15,FALSE)</f>
        <v>205</v>
      </c>
      <c t="str" s="4" r="R58">
        <f>VLOOKUP(B58,'Razzball Projections'!$B$2:$W$322,16,FALSE)</f>
        <v>1</v>
      </c>
      <c t="str" s="33" r="S58">
        <f>VLOOKUP(B58,'Razzball Projections'!$B$2:$W$322,17,FALSE)</f>
        <v>196.2</v>
      </c>
      <c t="str" s="33" r="T58">
        <f>VLOOKUP(B58,'Razzball Projections'!$B$2:$W$322,18,FALSE)</f>
        <v>208.7</v>
      </c>
      <c t="str" s="33" r="U58">
        <f>VLOOKUP(B58,'Razzball Projections'!$B$2:$W$322,19,FALSE)</f>
        <v>221.2</v>
      </c>
      <c t="str" s="45" r="V58">
        <f>VLOOKUP(B58,'Razzball Projections'!$B$2:$W$322,20,FALSE)</f>
        <v>$34</v>
      </c>
      <c t="str" s="45" r="W58">
        <f>VLOOKUP(B58,'Razzball Projections'!$B$2:$W$322,21,FALSE)</f>
        <v>$28</v>
      </c>
      <c t="str" s="45" r="X58">
        <f>VLOOKUP(B58,'Razzball Projections'!$B$2:$W$322,22,FALSE)</f>
        <v>$25</v>
      </c>
    </row>
    <row customHeight="1" r="59" ht="15.0">
      <c s="44" r="A59">
        <v>57.0</v>
      </c>
      <c t="str" s="29" r="B59">
        <f>'Razzball Projections'!B58</f>
        <v>Chris Johnson</v>
      </c>
      <c t="str" s="4" r="C59">
        <f>VLOOKUP(B59,'Razzball Projections'!$B$2:$W$322,2,FALSE)</f>
        <v>RB</v>
      </c>
      <c t="str" s="4" r="D59">
        <f>VLOOKUP(B59,'Razzball Projections'!$B$2:$W$322,3,FALSE)</f>
        <v>NYJ</v>
      </c>
      <c t="str" s="4" r="E59">
        <f>VLOOKUP(B59,'Rankings - Cheat Sheet'!$B$3:$E$323,4,FALSE)</f>
        <v>C</v>
      </c>
      <c t="str" s="4" r="F59">
        <f>VLOOKUP(B59,'Razzball Projections'!$B$2:$W$322,4,FALSE)</f>
        <v>0</v>
      </c>
      <c t="str" s="4" r="G59">
        <f>VLOOKUP(B59,'Razzball Projections'!$B$2:$W$322,5,FALSE)</f>
        <v>0</v>
      </c>
      <c t="str" s="4" r="H59">
        <f>VLOOKUP(B59,'Razzball Projections'!$B$2:$W$322,6,FALSE)</f>
        <v>0</v>
      </c>
      <c t="str" s="4" r="I59">
        <f>VLOOKUP(B59,'Razzball Projections'!$B$2:$W$322,7,FALSE)</f>
        <v>0</v>
      </c>
      <c t="str" s="4" r="J59">
        <f>VLOOKUP(B59,'Razzball Projections'!$B$2:$W$322,8,FALSE)</f>
        <v>0</v>
      </c>
      <c t="str" s="4" r="K59">
        <f>VLOOKUP(B59,'Razzball Projections'!$B$2:$W$322,9,FALSE)</f>
        <v>0</v>
      </c>
      <c t="str" s="4" r="L59">
        <f>VLOOKUP(B59,'Razzball Projections'!$B$2:$W$322,10,FALSE)</f>
        <v>224</v>
      </c>
      <c t="str" s="4" r="M59">
        <f>VLOOKUP(B59,'Razzball Projections'!$B$2:$W$322,11,FALSE)</f>
        <v>933</v>
      </c>
      <c t="str" s="4" r="N59">
        <f>VLOOKUP(B59,'Razzball Projections'!$B$2:$W$322,12,FALSE)</f>
        <v>5</v>
      </c>
      <c t="str" s="4" r="O59">
        <f>VLOOKUP(B59,'Razzball Projections'!$B$2:$W$322,13,FALSE)</f>
        <v>3</v>
      </c>
      <c t="str" s="4" r="P59">
        <f>VLOOKUP(B59,'Razzball Projections'!$B$2:$W$322,14,FALSE)</f>
        <v>48</v>
      </c>
      <c t="str" s="4" r="Q59">
        <f>VLOOKUP(B59,'Razzball Projections'!$B$2:$W$322,15,FALSE)</f>
        <v>368</v>
      </c>
      <c t="str" s="4" r="R59">
        <f>VLOOKUP(B59,'Razzball Projections'!$B$2:$W$322,16,FALSE)</f>
        <v>3</v>
      </c>
      <c t="str" s="33" r="S59">
        <f>VLOOKUP(B59,'Razzball Projections'!$B$2:$W$322,17,FALSE)</f>
        <v>173.1</v>
      </c>
      <c t="str" s="33" r="T59">
        <f>VLOOKUP(B59,'Razzball Projections'!$B$2:$W$322,18,FALSE)</f>
        <v>197.1</v>
      </c>
      <c t="str" s="33" r="U59">
        <f>VLOOKUP(B59,'Razzball Projections'!$B$2:$W$322,19,FALSE)</f>
        <v>221.1</v>
      </c>
      <c t="str" s="45" r="V59">
        <f>VLOOKUP(B59,'Razzball Projections'!$B$2:$W$322,20,FALSE)</f>
        <v>$21</v>
      </c>
      <c t="str" s="45" r="W59">
        <f>VLOOKUP(B59,'Razzball Projections'!$B$2:$W$322,21,FALSE)</f>
        <v>$19</v>
      </c>
      <c t="str" s="45" r="X59">
        <f>VLOOKUP(B59,'Razzball Projections'!$B$2:$W$322,22,FALSE)</f>
        <v>$19</v>
      </c>
    </row>
    <row customHeight="1" r="60" ht="15.0">
      <c s="44" r="A60">
        <v>58.0</v>
      </c>
      <c t="str" s="29" r="B60">
        <f>'Razzball Projections'!B59</f>
        <v>Giovani Bernard</v>
      </c>
      <c t="str" s="4" r="C60">
        <f>VLOOKUP(B60,'Razzball Projections'!$B$2:$W$322,2,FALSE)</f>
        <v>RB</v>
      </c>
      <c t="str" s="4" r="D60">
        <f>VLOOKUP(B60,'Razzball Projections'!$B$2:$W$322,3,FALSE)</f>
        <v>CIN</v>
      </c>
      <c t="str" s="4" r="E60">
        <f>VLOOKUP(B60,'Rankings - Cheat Sheet'!$B$3:$E$323,4,FALSE)</f>
        <v/>
      </c>
      <c t="str" s="4" r="F60">
        <f>VLOOKUP(B60,'Razzball Projections'!$B$2:$W$322,4,FALSE)</f>
        <v>0</v>
      </c>
      <c t="str" s="4" r="G60">
        <f>VLOOKUP(B60,'Razzball Projections'!$B$2:$W$322,5,FALSE)</f>
        <v>0</v>
      </c>
      <c t="str" s="4" r="H60">
        <f>VLOOKUP(B60,'Razzball Projections'!$B$2:$W$322,6,FALSE)</f>
        <v>0</v>
      </c>
      <c t="str" s="4" r="I60">
        <f>VLOOKUP(B60,'Razzball Projections'!$B$2:$W$322,7,FALSE)</f>
        <v>0</v>
      </c>
      <c t="str" s="4" r="J60">
        <f>VLOOKUP(B60,'Razzball Projections'!$B$2:$W$322,8,FALSE)</f>
        <v>0</v>
      </c>
      <c t="str" s="4" r="K60">
        <f>VLOOKUP(B60,'Razzball Projections'!$B$2:$W$322,9,FALSE)</f>
        <v>0</v>
      </c>
      <c t="str" s="4" r="L60">
        <f>VLOOKUP(B60,'Razzball Projections'!$B$2:$W$322,10,FALSE)</f>
        <v>176</v>
      </c>
      <c t="str" s="4" r="M60">
        <f>VLOOKUP(B60,'Razzball Projections'!$B$2:$W$322,11,FALSE)</f>
        <v>881</v>
      </c>
      <c t="str" s="4" r="N60">
        <f>VLOOKUP(B60,'Razzball Projections'!$B$2:$W$322,12,FALSE)</f>
        <v>6</v>
      </c>
      <c t="str" s="4" r="O60">
        <f>VLOOKUP(B60,'Razzball Projections'!$B$2:$W$322,13,FALSE)</f>
        <v>4</v>
      </c>
      <c t="str" s="4" r="P60">
        <f>VLOOKUP(B60,'Razzball Projections'!$B$2:$W$322,14,FALSE)</f>
        <v>50</v>
      </c>
      <c t="str" s="4" r="Q60">
        <f>VLOOKUP(B60,'Razzball Projections'!$B$2:$W$322,15,FALSE)</f>
        <v>420</v>
      </c>
      <c t="str" s="4" r="R60">
        <f>VLOOKUP(B60,'Razzball Projections'!$B$2:$W$322,16,FALSE)</f>
        <v>2</v>
      </c>
      <c t="str" s="33" r="S60">
        <f>VLOOKUP(B60,'Razzball Projections'!$B$2:$W$322,17,FALSE)</f>
        <v>170.1</v>
      </c>
      <c t="str" s="33" r="T60">
        <f>VLOOKUP(B60,'Razzball Projections'!$B$2:$W$322,18,FALSE)</f>
        <v>195.1</v>
      </c>
      <c t="str" s="33" r="U60">
        <f>VLOOKUP(B60,'Razzball Projections'!$B$2:$W$322,19,FALSE)</f>
        <v>220.1</v>
      </c>
      <c t="str" s="45" r="V60">
        <f>VLOOKUP(B60,'Razzball Projections'!$B$2:$W$322,20,FALSE)</f>
        <v>$29</v>
      </c>
      <c t="str" s="45" r="W60">
        <f>VLOOKUP(B60,'Razzball Projections'!$B$2:$W$322,21,FALSE)</f>
        <v>$28</v>
      </c>
      <c t="str" s="45" r="X60">
        <f>VLOOKUP(B60,'Razzball Projections'!$B$2:$W$322,22,FALSE)</f>
        <v>$30</v>
      </c>
    </row>
    <row customHeight="1" r="61" ht="15.0">
      <c s="44" r="A61">
        <v>59.0</v>
      </c>
      <c t="str" s="29" r="B61">
        <f>'Razzball Projections'!B60</f>
        <v>Reggie Bush</v>
      </c>
      <c t="str" s="4" r="C61">
        <f>VLOOKUP(B61,'Razzball Projections'!$B$2:$W$322,2,FALSE)</f>
        <v>RB</v>
      </c>
      <c t="str" s="4" r="D61">
        <f>VLOOKUP(B61,'Razzball Projections'!$B$2:$W$322,3,FALSE)</f>
        <v>DET</v>
      </c>
      <c t="str" s="4" r="E61">
        <f>VLOOKUP(B61,'Rankings - Cheat Sheet'!$B$3:$E$323,4,FALSE)</f>
        <v/>
      </c>
      <c t="str" s="4" r="F61">
        <f>VLOOKUP(B61,'Razzball Projections'!$B$2:$W$322,4,FALSE)</f>
        <v>0</v>
      </c>
      <c t="str" s="4" r="G61">
        <f>VLOOKUP(B61,'Razzball Projections'!$B$2:$W$322,5,FALSE)</f>
        <v>0</v>
      </c>
      <c t="str" s="4" r="H61">
        <f>VLOOKUP(B61,'Razzball Projections'!$B$2:$W$322,6,FALSE)</f>
        <v>0</v>
      </c>
      <c t="str" s="4" r="I61">
        <f>VLOOKUP(B61,'Razzball Projections'!$B$2:$W$322,7,FALSE)</f>
        <v>0</v>
      </c>
      <c t="str" s="4" r="J61">
        <f>VLOOKUP(B61,'Razzball Projections'!$B$2:$W$322,8,FALSE)</f>
        <v>0</v>
      </c>
      <c t="str" s="4" r="K61">
        <f>VLOOKUP(B61,'Razzball Projections'!$B$2:$W$322,9,FALSE)</f>
        <v>0</v>
      </c>
      <c t="str" s="4" r="L61">
        <f>VLOOKUP(B61,'Razzball Projections'!$B$2:$W$322,10,FALSE)</f>
        <v>181</v>
      </c>
      <c t="str" s="4" r="M61">
        <f>VLOOKUP(B61,'Razzball Projections'!$B$2:$W$322,11,FALSE)</f>
        <v>815</v>
      </c>
      <c t="str" s="4" r="N61">
        <f>VLOOKUP(B61,'Razzball Projections'!$B$2:$W$322,12,FALSE)</f>
        <v>5</v>
      </c>
      <c t="str" s="4" r="O61">
        <f>VLOOKUP(B61,'Razzball Projections'!$B$2:$W$322,13,FALSE)</f>
        <v>3</v>
      </c>
      <c t="str" s="4" r="P61">
        <f>VLOOKUP(B61,'Razzball Projections'!$B$2:$W$322,14,FALSE)</f>
        <v>51</v>
      </c>
      <c t="str" s="4" r="Q61">
        <f>VLOOKUP(B61,'Razzball Projections'!$B$2:$W$322,15,FALSE)</f>
        <v>456</v>
      </c>
      <c t="str" s="4" r="R61">
        <f>VLOOKUP(B61,'Razzball Projections'!$B$2:$W$322,16,FALSE)</f>
        <v>3</v>
      </c>
      <c t="str" s="33" r="S61">
        <f>VLOOKUP(B61,'Razzball Projections'!$B$2:$W$322,17,FALSE)</f>
        <v>168.9</v>
      </c>
      <c t="str" s="33" r="T61">
        <f>VLOOKUP(B61,'Razzball Projections'!$B$2:$W$322,18,FALSE)</f>
        <v>194.4</v>
      </c>
      <c t="str" s="33" r="U61">
        <f>VLOOKUP(B61,'Razzball Projections'!$B$2:$W$322,19,FALSE)</f>
        <v>219.9</v>
      </c>
      <c t="str" s="45" r="V61">
        <f>VLOOKUP(B61,'Razzball Projections'!$B$2:$W$322,20,FALSE)</f>
        <v>$22</v>
      </c>
      <c t="str" s="45" r="W61">
        <f>VLOOKUP(B61,'Razzball Projections'!$B$2:$W$322,21,FALSE)</f>
        <v>$23</v>
      </c>
      <c t="str" s="45" r="X61">
        <f>VLOOKUP(B61,'Razzball Projections'!$B$2:$W$322,22,FALSE)</f>
        <v>$23</v>
      </c>
    </row>
    <row customHeight="1" r="62" ht="15.0">
      <c s="44" r="A62">
        <v>60.0</v>
      </c>
      <c t="str" s="29" r="B62">
        <f>'Razzball Projections'!B61</f>
        <v>Julian Edelman</v>
      </c>
      <c t="str" s="4" r="C62">
        <f>VLOOKUP(B62,'Razzball Projections'!$B$2:$W$322,2,FALSE)</f>
        <v>WR</v>
      </c>
      <c t="str" s="4" r="D62">
        <f>VLOOKUP(B62,'Razzball Projections'!$B$2:$W$322,3,FALSE)</f>
        <v>NE</v>
      </c>
      <c t="str" s="4" r="E62">
        <f>VLOOKUP(B62,'Rankings - Cheat Sheet'!$B$3:$E$323,4,FALSE)</f>
        <v/>
      </c>
      <c t="str" s="4" r="F62">
        <f>VLOOKUP(B62,'Razzball Projections'!$B$2:$W$322,4,FALSE)</f>
        <v>0</v>
      </c>
      <c t="str" s="4" r="G62">
        <f>VLOOKUP(B62,'Razzball Projections'!$B$2:$W$322,5,FALSE)</f>
        <v>0</v>
      </c>
      <c t="str" s="4" r="H62">
        <f>VLOOKUP(B62,'Razzball Projections'!$B$2:$W$322,6,FALSE)</f>
        <v>0</v>
      </c>
      <c t="str" s="4" r="I62">
        <f>VLOOKUP(B62,'Razzball Projections'!$B$2:$W$322,7,FALSE)</f>
        <v>0</v>
      </c>
      <c t="str" s="4" r="J62">
        <f>VLOOKUP(B62,'Razzball Projections'!$B$2:$W$322,8,FALSE)</f>
        <v>0</v>
      </c>
      <c t="str" s="4" r="K62">
        <f>VLOOKUP(B62,'Razzball Projections'!$B$2:$W$322,9,FALSE)</f>
        <v>0</v>
      </c>
      <c t="str" s="4" r="L62">
        <f>VLOOKUP(B62,'Razzball Projections'!$B$2:$W$322,10,FALSE)</f>
        <v>2</v>
      </c>
      <c t="str" s="4" r="M62">
        <f>VLOOKUP(B62,'Razzball Projections'!$B$2:$W$322,11,FALSE)</f>
        <v>17</v>
      </c>
      <c t="str" s="4" r="N62">
        <f>VLOOKUP(B62,'Razzball Projections'!$B$2:$W$322,12,FALSE)</f>
        <v>0</v>
      </c>
      <c t="str" s="4" r="O62">
        <f>VLOOKUP(B62,'Razzball Projections'!$B$2:$W$322,13,FALSE)</f>
        <v>1</v>
      </c>
      <c t="str" s="4" r="P62">
        <f>VLOOKUP(B62,'Razzball Projections'!$B$2:$W$322,14,FALSE)</f>
        <v>90</v>
      </c>
      <c t="str" s="4" r="Q62">
        <f>VLOOKUP(B62,'Razzball Projections'!$B$2:$W$322,15,FALSE)</f>
        <v>989</v>
      </c>
      <c t="str" s="4" r="R62">
        <f>VLOOKUP(B62,'Razzball Projections'!$B$2:$W$322,16,FALSE)</f>
        <v>5</v>
      </c>
      <c t="str" s="33" r="S62">
        <f>VLOOKUP(B62,'Razzball Projections'!$B$2:$W$322,17,FALSE)</f>
        <v>128.6</v>
      </c>
      <c t="str" s="33" r="T62">
        <f>VLOOKUP(B62,'Razzball Projections'!$B$2:$W$322,18,FALSE)</f>
        <v>173.6</v>
      </c>
      <c t="str" s="33" r="U62">
        <f>VLOOKUP(B62,'Razzball Projections'!$B$2:$W$322,19,FALSE)</f>
        <v>218.6</v>
      </c>
      <c t="str" s="45" r="V62">
        <f>VLOOKUP(B62,'Razzball Projections'!$B$2:$W$322,20,FALSE)</f>
        <v>$13</v>
      </c>
      <c t="str" s="45" r="W62">
        <f>VLOOKUP(B62,'Razzball Projections'!$B$2:$W$322,21,FALSE)</f>
        <v>$19</v>
      </c>
      <c t="str" s="45" r="X62">
        <f>VLOOKUP(B62,'Razzball Projections'!$B$2:$W$322,22,FALSE)</f>
        <v>$22</v>
      </c>
    </row>
    <row customHeight="1" r="63" ht="15.0">
      <c s="44" r="A63">
        <v>61.0</v>
      </c>
      <c t="str" s="29" r="B63">
        <f>'Razzball Projections'!B62</f>
        <v>Andy Dalton</v>
      </c>
      <c t="str" s="4" r="C63">
        <f>VLOOKUP(B63,'Razzball Projections'!$B$2:$W$322,2,FALSE)</f>
        <v>QB</v>
      </c>
      <c t="str" s="4" r="D63">
        <f>VLOOKUP(B63,'Razzball Projections'!$B$2:$W$322,3,FALSE)</f>
        <v>CIN</v>
      </c>
      <c t="str" s="4" r="E63">
        <f>VLOOKUP(B63,'Rankings - Cheat Sheet'!$B$3:$E$323,4,FALSE)</f>
        <v/>
      </c>
      <c t="str" s="4" r="F63">
        <f>VLOOKUP(B63,'Razzball Projections'!$B$2:$W$322,4,FALSE)</f>
        <v>523</v>
      </c>
      <c t="str" s="4" r="G63">
        <f>VLOOKUP(B63,'Razzball Projections'!$B$2:$W$322,5,FALSE)</f>
        <v>325</v>
      </c>
      <c t="str" s="4" r="H63">
        <f>VLOOKUP(B63,'Razzball Projections'!$B$2:$W$322,6,FALSE)</f>
        <v>62.1</v>
      </c>
      <c t="str" s="4" r="I63">
        <f>VLOOKUP(B63,'Razzball Projections'!$B$2:$W$322,7,FALSE)</f>
        <v>3356</v>
      </c>
      <c t="str" s="4" r="J63">
        <f>VLOOKUP(B63,'Razzball Projections'!$B$2:$W$322,8,FALSE)</f>
        <v>28</v>
      </c>
      <c t="str" s="4" r="K63">
        <f>VLOOKUP(B63,'Razzball Projections'!$B$2:$W$322,9,FALSE)</f>
        <v>21</v>
      </c>
      <c t="str" s="4" r="L63">
        <f>VLOOKUP(B63,'Razzball Projections'!$B$2:$W$322,10,FALSE)</f>
        <v>54</v>
      </c>
      <c t="str" s="4" r="M63">
        <f>VLOOKUP(B63,'Razzball Projections'!$B$2:$W$322,11,FALSE)</f>
        <v>136</v>
      </c>
      <c t="str" s="4" r="N63">
        <f>VLOOKUP(B63,'Razzball Projections'!$B$2:$W$322,12,FALSE)</f>
        <v>1</v>
      </c>
      <c t="str" s="4" r="O63">
        <f>VLOOKUP(B63,'Razzball Projections'!$B$2:$W$322,13,FALSE)</f>
        <v>3</v>
      </c>
      <c t="str" s="4" r="P63">
        <f>VLOOKUP(B63,'Razzball Projections'!$B$2:$W$322,14,FALSE)</f>
        <v>0</v>
      </c>
      <c t="str" s="4" r="Q63">
        <f>VLOOKUP(B63,'Razzball Projections'!$B$2:$W$322,15,FALSE)</f>
        <v>0</v>
      </c>
      <c t="str" s="4" r="R63">
        <f>VLOOKUP(B63,'Razzball Projections'!$B$2:$W$322,16,FALSE)</f>
        <v>0</v>
      </c>
      <c t="str" s="33" r="S63">
        <f>VLOOKUP(B63,'Razzball Projections'!$B$2:$W$322,17,FALSE)</f>
        <v>217.8</v>
      </c>
      <c t="str" s="33" r="T63">
        <f>VLOOKUP(B63,'Razzball Projections'!$B$2:$W$322,18,FALSE)</f>
        <v>217.8</v>
      </c>
      <c t="str" s="33" r="U63">
        <f>VLOOKUP(B63,'Razzball Projections'!$B$2:$W$322,19,FALSE)</f>
        <v>217.8</v>
      </c>
      <c t="str" s="45" r="V63">
        <f>VLOOKUP(B63,'Razzball Projections'!$B$2:$W$322,20,FALSE)</f>
        <v>$2</v>
      </c>
      <c t="str" s="45" r="W63">
        <f>VLOOKUP(B63,'Razzball Projections'!$B$2:$W$322,21,FALSE)</f>
        <v>$1</v>
      </c>
      <c t="str" s="45" r="X63">
        <f>VLOOKUP(B63,'Razzball Projections'!$B$2:$W$322,22,FALSE)</f>
        <v>$1</v>
      </c>
    </row>
    <row customHeight="1" r="64" ht="15.0">
      <c s="44" r="A64">
        <v>62.0</v>
      </c>
      <c t="str" s="29" r="B64">
        <f>'Razzball Projections'!B63</f>
        <v>Carson Palmer</v>
      </c>
      <c t="str" s="4" r="C64">
        <f>VLOOKUP(B64,'Razzball Projections'!$B$2:$W$322,2,FALSE)</f>
        <v>QB</v>
      </c>
      <c t="str" s="4" r="D64">
        <f>VLOOKUP(B64,'Razzball Projections'!$B$2:$W$322,3,FALSE)</f>
        <v>ARI</v>
      </c>
      <c t="str" s="4" r="E64">
        <f>VLOOKUP(B64,'Rankings - Cheat Sheet'!$B$3:$E$323,4,FALSE)</f>
        <v/>
      </c>
      <c t="str" s="4" r="F64">
        <f>VLOOKUP(B64,'Razzball Projections'!$B$2:$W$322,4,FALSE)</f>
        <v>576</v>
      </c>
      <c t="str" s="4" r="G64">
        <f>VLOOKUP(B64,'Razzball Projections'!$B$2:$W$322,5,FALSE)</f>
        <v>356</v>
      </c>
      <c t="str" s="4" r="H64">
        <f>VLOOKUP(B64,'Razzball Projections'!$B$2:$W$322,6,FALSE)</f>
        <v>61.8</v>
      </c>
      <c t="str" s="4" r="I64">
        <f>VLOOKUP(B64,'Razzball Projections'!$B$2:$W$322,7,FALSE)</f>
        <v>4126</v>
      </c>
      <c t="str" s="4" r="J64">
        <f>VLOOKUP(B64,'Razzball Projections'!$B$2:$W$322,8,FALSE)</f>
        <v>24</v>
      </c>
      <c t="str" s="4" r="K64">
        <f>VLOOKUP(B64,'Razzball Projections'!$B$2:$W$322,9,FALSE)</f>
        <v>19</v>
      </c>
      <c t="str" s="4" r="L64">
        <f>VLOOKUP(B64,'Razzball Projections'!$B$2:$W$322,10,FALSE)</f>
        <v>15</v>
      </c>
      <c t="str" s="4" r="M64">
        <f>VLOOKUP(B64,'Razzball Projections'!$B$2:$W$322,11,FALSE)</f>
        <v>7</v>
      </c>
      <c t="str" s="4" r="N64">
        <f>VLOOKUP(B64,'Razzball Projections'!$B$2:$W$322,12,FALSE)</f>
        <v>0</v>
      </c>
      <c t="str" s="4" r="O64">
        <f>VLOOKUP(B64,'Razzball Projections'!$B$2:$W$322,13,FALSE)</f>
        <v>3</v>
      </c>
      <c t="str" s="4" r="P64">
        <f>VLOOKUP(B64,'Razzball Projections'!$B$2:$W$322,14,FALSE)</f>
        <v>0</v>
      </c>
      <c t="str" s="4" r="Q64">
        <f>VLOOKUP(B64,'Razzball Projections'!$B$2:$W$322,15,FALSE)</f>
        <v>0</v>
      </c>
      <c t="str" s="4" r="R64">
        <f>VLOOKUP(B64,'Razzball Projections'!$B$2:$W$322,16,FALSE)</f>
        <v>0</v>
      </c>
      <c t="str" s="33" r="S64">
        <f>VLOOKUP(B64,'Razzball Projections'!$B$2:$W$322,17,FALSE)</f>
        <v>217.7</v>
      </c>
      <c t="str" s="33" r="T64">
        <f>VLOOKUP(B64,'Razzball Projections'!$B$2:$W$322,18,FALSE)</f>
        <v>217.7</v>
      </c>
      <c t="str" s="33" r="U64">
        <f>VLOOKUP(B64,'Razzball Projections'!$B$2:$W$322,19,FALSE)</f>
        <v>217.7</v>
      </c>
      <c t="str" s="45" r="V64">
        <f>VLOOKUP(B64,'Razzball Projections'!$B$2:$W$322,20,FALSE)</f>
        <v>$0</v>
      </c>
      <c t="str" s="45" r="W64">
        <f>VLOOKUP(B64,'Razzball Projections'!$B$2:$W$322,21,FALSE)</f>
        <v>$0</v>
      </c>
      <c t="str" s="45" r="X64">
        <f>VLOOKUP(B64,'Razzball Projections'!$B$2:$W$322,22,FALSE)</f>
        <v>$0</v>
      </c>
    </row>
    <row customHeight="1" r="65" ht="15.0">
      <c s="44" r="A65">
        <v>63.0</v>
      </c>
      <c t="str" s="29" r="B65">
        <f>'Razzball Projections'!B64</f>
        <v>DeSean Jackson</v>
      </c>
      <c t="str" s="4" r="C65">
        <f>VLOOKUP(B65,'Razzball Projections'!$B$2:$W$322,2,FALSE)</f>
        <v>WR</v>
      </c>
      <c t="str" s="4" r="D65">
        <f>VLOOKUP(B65,'Razzball Projections'!$B$2:$W$322,3,FALSE)</f>
        <v>WAS</v>
      </c>
      <c t="str" s="4" r="E65">
        <f>VLOOKUP(B65,'Rankings - Cheat Sheet'!$B$3:$E$323,4,FALSE)</f>
        <v/>
      </c>
      <c t="str" s="4" r="F65">
        <f>VLOOKUP(B65,'Razzball Projections'!$B$2:$W$322,4,FALSE)</f>
        <v>0</v>
      </c>
      <c t="str" s="4" r="G65">
        <f>VLOOKUP(B65,'Razzball Projections'!$B$2:$W$322,5,FALSE)</f>
        <v>0</v>
      </c>
      <c t="str" s="4" r="H65">
        <f>VLOOKUP(B65,'Razzball Projections'!$B$2:$W$322,6,FALSE)</f>
        <v>0</v>
      </c>
      <c t="str" s="4" r="I65">
        <f>VLOOKUP(B65,'Razzball Projections'!$B$2:$W$322,7,FALSE)</f>
        <v>0</v>
      </c>
      <c t="str" s="4" r="J65">
        <f>VLOOKUP(B65,'Razzball Projections'!$B$2:$W$322,8,FALSE)</f>
        <v>0</v>
      </c>
      <c t="str" s="4" r="K65">
        <f>VLOOKUP(B65,'Razzball Projections'!$B$2:$W$322,9,FALSE)</f>
        <v>0</v>
      </c>
      <c t="str" s="4" r="L65">
        <f>VLOOKUP(B65,'Razzball Projections'!$B$2:$W$322,10,FALSE)</f>
        <v>4</v>
      </c>
      <c t="str" s="4" r="M65">
        <f>VLOOKUP(B65,'Razzball Projections'!$B$2:$W$322,11,FALSE)</f>
        <v>24</v>
      </c>
      <c t="str" s="4" r="N65">
        <f>VLOOKUP(B65,'Razzball Projections'!$B$2:$W$322,12,FALSE)</f>
        <v>0</v>
      </c>
      <c t="str" s="4" r="O65">
        <f>VLOOKUP(B65,'Razzball Projections'!$B$2:$W$322,13,FALSE)</f>
        <v>0</v>
      </c>
      <c t="str" s="4" r="P65">
        <f>VLOOKUP(B65,'Razzball Projections'!$B$2:$W$322,14,FALSE)</f>
        <v>71</v>
      </c>
      <c t="str" s="4" r="Q65">
        <f>VLOOKUP(B65,'Razzball Projections'!$B$2:$W$322,15,FALSE)</f>
        <v>1017</v>
      </c>
      <c t="str" s="4" r="R65">
        <f>VLOOKUP(B65,'Razzball Projections'!$B$2:$W$322,16,FALSE)</f>
        <v>7</v>
      </c>
      <c t="str" s="33" r="S65">
        <f>VLOOKUP(B65,'Razzball Projections'!$B$2:$W$322,17,FALSE)</f>
        <v>146.7</v>
      </c>
      <c t="str" s="33" r="T65">
        <f>VLOOKUP(B65,'Razzball Projections'!$B$2:$W$322,18,FALSE)</f>
        <v>182.2</v>
      </c>
      <c t="str" s="33" r="U65">
        <f>VLOOKUP(B65,'Razzball Projections'!$B$2:$W$322,19,FALSE)</f>
        <v>217.7</v>
      </c>
      <c t="str" s="45" r="V65">
        <f>VLOOKUP(B65,'Razzball Projections'!$B$2:$W$322,20,FALSE)</f>
        <v>$18</v>
      </c>
      <c t="str" s="45" r="W65">
        <f>VLOOKUP(B65,'Razzball Projections'!$B$2:$W$322,21,FALSE)</f>
        <v>$19</v>
      </c>
      <c t="str" s="45" r="X65">
        <f>VLOOKUP(B65,'Razzball Projections'!$B$2:$W$322,22,FALSE)</f>
        <v>$19</v>
      </c>
    </row>
    <row customHeight="1" r="66" ht="15.0">
      <c s="44" r="A66">
        <v>64.0</v>
      </c>
      <c t="str" s="29" r="B66">
        <f>'Razzball Projections'!B65</f>
        <v>Roddy White</v>
      </c>
      <c t="str" s="4" r="C66">
        <f>VLOOKUP(B66,'Razzball Projections'!$B$2:$W$322,2,FALSE)</f>
        <v>WR</v>
      </c>
      <c t="str" s="4" r="D66">
        <f>VLOOKUP(B66,'Razzball Projections'!$B$2:$W$322,3,FALSE)</f>
        <v>ATL</v>
      </c>
      <c t="str" s="4" r="E66">
        <f>VLOOKUP(B66,'Rankings - Cheat Sheet'!$B$3:$E$323,4,FALSE)</f>
        <v/>
      </c>
      <c t="str" s="4" r="F66">
        <f>VLOOKUP(B66,'Razzball Projections'!$B$2:$W$322,4,FALSE)</f>
        <v>0</v>
      </c>
      <c t="str" s="4" r="G66">
        <f>VLOOKUP(B66,'Razzball Projections'!$B$2:$W$322,5,FALSE)</f>
        <v>0</v>
      </c>
      <c t="str" s="4" r="H66">
        <f>VLOOKUP(B66,'Razzball Projections'!$B$2:$W$322,6,FALSE)</f>
        <v>0</v>
      </c>
      <c t="str" s="4" r="I66">
        <f>VLOOKUP(B66,'Razzball Projections'!$B$2:$W$322,7,FALSE)</f>
        <v>0</v>
      </c>
      <c t="str" s="4" r="J66">
        <f>VLOOKUP(B66,'Razzball Projections'!$B$2:$W$322,8,FALSE)</f>
        <v>0</v>
      </c>
      <c t="str" s="4" r="K66">
        <f>VLOOKUP(B66,'Razzball Projections'!$B$2:$W$322,9,FALSE)</f>
        <v>0</v>
      </c>
      <c t="str" s="4" r="L66">
        <f>VLOOKUP(B66,'Razzball Projections'!$B$2:$W$322,10,FALSE)</f>
        <v>0</v>
      </c>
      <c t="str" s="4" r="M66">
        <f>VLOOKUP(B66,'Razzball Projections'!$B$2:$W$322,11,FALSE)</f>
        <v>0</v>
      </c>
      <c t="str" s="4" r="N66">
        <f>VLOOKUP(B66,'Razzball Projections'!$B$2:$W$322,12,FALSE)</f>
        <v>0</v>
      </c>
      <c t="str" s="4" r="O66">
        <f>VLOOKUP(B66,'Razzball Projections'!$B$2:$W$322,13,FALSE)</f>
        <v>1</v>
      </c>
      <c t="str" s="4" r="P66">
        <f>VLOOKUP(B66,'Razzball Projections'!$B$2:$W$322,14,FALSE)</f>
        <v>81</v>
      </c>
      <c t="str" s="4" r="Q66">
        <f>VLOOKUP(B66,'Razzball Projections'!$B$2:$W$322,15,FALSE)</f>
        <v>997</v>
      </c>
      <c t="str" s="4" r="R66">
        <f>VLOOKUP(B66,'Razzball Projections'!$B$2:$W$322,16,FALSE)</f>
        <v>6</v>
      </c>
      <c t="str" s="33" r="S66">
        <f>VLOOKUP(B66,'Razzball Projections'!$B$2:$W$322,17,FALSE)</f>
        <v>134.7</v>
      </c>
      <c t="str" s="33" r="T66">
        <f>VLOOKUP(B66,'Razzball Projections'!$B$2:$W$322,18,FALSE)</f>
        <v>175.2</v>
      </c>
      <c t="str" s="33" r="U66">
        <f>VLOOKUP(B66,'Razzball Projections'!$B$2:$W$322,19,FALSE)</f>
        <v>215.7</v>
      </c>
      <c t="str" s="45" r="V66">
        <f>VLOOKUP(B66,'Razzball Projections'!$B$2:$W$322,20,FALSE)</f>
        <v>$22</v>
      </c>
      <c t="str" s="45" r="W66">
        <f>VLOOKUP(B66,'Razzball Projections'!$B$2:$W$322,21,FALSE)</f>
        <v>$25</v>
      </c>
      <c t="str" s="45" r="X66">
        <f>VLOOKUP(B66,'Razzball Projections'!$B$2:$W$322,22,FALSE)</f>
        <v>$27</v>
      </c>
    </row>
    <row customHeight="1" r="67" ht="15.0">
      <c s="44" r="A67">
        <v>65.0</v>
      </c>
      <c t="str" s="29" r="B67">
        <f>'Razzball Projections'!B66</f>
        <v>Arian Foster</v>
      </c>
      <c t="str" s="4" r="C67">
        <f>VLOOKUP(B67,'Razzball Projections'!$B$2:$W$322,2,FALSE)</f>
        <v>RB</v>
      </c>
      <c t="str" s="4" r="D67">
        <f>VLOOKUP(B67,'Razzball Projections'!$B$2:$W$322,3,FALSE)</f>
        <v>HOU</v>
      </c>
      <c t="str" s="4" r="E67">
        <f>VLOOKUP(B67,'Rankings - Cheat Sheet'!$B$3:$E$323,4,FALSE)</f>
        <v/>
      </c>
      <c t="str" s="4" r="F67">
        <f>VLOOKUP(B67,'Razzball Projections'!$B$2:$W$322,4,FALSE)</f>
        <v>0</v>
      </c>
      <c t="str" s="4" r="G67">
        <f>VLOOKUP(B67,'Razzball Projections'!$B$2:$W$322,5,FALSE)</f>
        <v>0</v>
      </c>
      <c t="str" s="4" r="H67">
        <f>VLOOKUP(B67,'Razzball Projections'!$B$2:$W$322,6,FALSE)</f>
        <v>0</v>
      </c>
      <c t="str" s="4" r="I67">
        <f>VLOOKUP(B67,'Razzball Projections'!$B$2:$W$322,7,FALSE)</f>
        <v>0</v>
      </c>
      <c t="str" s="4" r="J67">
        <f>VLOOKUP(B67,'Razzball Projections'!$B$2:$W$322,8,FALSE)</f>
        <v>0</v>
      </c>
      <c t="str" s="4" r="K67">
        <f>VLOOKUP(B67,'Razzball Projections'!$B$2:$W$322,9,FALSE)</f>
        <v>0</v>
      </c>
      <c t="str" s="4" r="L67">
        <f>VLOOKUP(B67,'Razzball Projections'!$B$2:$W$322,10,FALSE)</f>
        <v>208</v>
      </c>
      <c t="str" s="4" r="M67">
        <f>VLOOKUP(B67,'Razzball Projections'!$B$2:$W$322,11,FALSE)</f>
        <v>921</v>
      </c>
      <c t="str" s="4" r="N67">
        <f>VLOOKUP(B67,'Razzball Projections'!$B$2:$W$322,12,FALSE)</f>
        <v>6</v>
      </c>
      <c t="str" s="4" r="O67">
        <f>VLOOKUP(B67,'Razzball Projections'!$B$2:$W$322,13,FALSE)</f>
        <v>2</v>
      </c>
      <c t="str" s="4" r="P67">
        <f>VLOOKUP(B67,'Razzball Projections'!$B$2:$W$322,14,FALSE)</f>
        <v>48</v>
      </c>
      <c t="str" s="4" r="Q67">
        <f>VLOOKUP(B67,'Razzball Projections'!$B$2:$W$322,15,FALSE)</f>
        <v>334</v>
      </c>
      <c t="str" s="4" r="R67">
        <f>VLOOKUP(B67,'Razzball Projections'!$B$2:$W$322,16,FALSE)</f>
        <v>2</v>
      </c>
      <c t="str" s="33" r="S67">
        <f>VLOOKUP(B67,'Razzball Projections'!$B$2:$W$322,17,FALSE)</f>
        <v>167.1</v>
      </c>
      <c t="str" s="33" r="T67">
        <f>VLOOKUP(B67,'Razzball Projections'!$B$2:$W$322,18,FALSE)</f>
        <v>191.1</v>
      </c>
      <c t="str" s="33" r="U67">
        <f>VLOOKUP(B67,'Razzball Projections'!$B$2:$W$322,19,FALSE)</f>
        <v>215.1</v>
      </c>
      <c t="str" s="45" r="V67">
        <f>VLOOKUP(B67,'Razzball Projections'!$B$2:$W$322,20,FALSE)</f>
        <v>$29</v>
      </c>
      <c t="str" s="45" r="W67">
        <f>VLOOKUP(B67,'Razzball Projections'!$B$2:$W$322,21,FALSE)</f>
        <v>$27</v>
      </c>
      <c t="str" s="45" r="X67">
        <f>VLOOKUP(B67,'Razzball Projections'!$B$2:$W$322,22,FALSE)</f>
        <v>$25</v>
      </c>
    </row>
    <row customHeight="1" r="68" ht="15.0">
      <c s="44" r="A68">
        <v>66.0</v>
      </c>
      <c t="str" s="29" r="B68">
        <f>'Razzball Projections'!B67</f>
        <v>Mike Wallace</v>
      </c>
      <c t="str" s="4" r="C68">
        <f>VLOOKUP(B68,'Razzball Projections'!$B$2:$W$322,2,FALSE)</f>
        <v>WR</v>
      </c>
      <c t="str" s="4" r="D68">
        <f>VLOOKUP(B68,'Razzball Projections'!$B$2:$W$322,3,FALSE)</f>
        <v>MIA</v>
      </c>
      <c t="str" s="4" r="E68">
        <f>VLOOKUP(B68,'Rankings - Cheat Sheet'!$B$3:$E$323,4,FALSE)</f>
        <v/>
      </c>
      <c t="str" s="4" r="F68">
        <f>VLOOKUP(B68,'Razzball Projections'!$B$2:$W$322,4,FALSE)</f>
        <v>0</v>
      </c>
      <c t="str" s="4" r="G68">
        <f>VLOOKUP(B68,'Razzball Projections'!$B$2:$W$322,5,FALSE)</f>
        <v>0</v>
      </c>
      <c t="str" s="4" r="H68">
        <f>VLOOKUP(B68,'Razzball Projections'!$B$2:$W$322,6,FALSE)</f>
        <v>0</v>
      </c>
      <c t="str" s="4" r="I68">
        <f>VLOOKUP(B68,'Razzball Projections'!$B$2:$W$322,7,FALSE)</f>
        <v>0</v>
      </c>
      <c t="str" s="4" r="J68">
        <f>VLOOKUP(B68,'Razzball Projections'!$B$2:$W$322,8,FALSE)</f>
        <v>0</v>
      </c>
      <c t="str" s="4" r="K68">
        <f>VLOOKUP(B68,'Razzball Projections'!$B$2:$W$322,9,FALSE)</f>
        <v>0</v>
      </c>
      <c t="str" s="4" r="L68">
        <f>VLOOKUP(B68,'Razzball Projections'!$B$2:$W$322,10,FALSE)</f>
        <v>5</v>
      </c>
      <c t="str" s="4" r="M68">
        <f>VLOOKUP(B68,'Razzball Projections'!$B$2:$W$322,11,FALSE)</f>
        <v>39</v>
      </c>
      <c t="str" s="4" r="N68">
        <f>VLOOKUP(B68,'Razzball Projections'!$B$2:$W$322,12,FALSE)</f>
        <v>0</v>
      </c>
      <c t="str" s="4" r="O68">
        <f>VLOOKUP(B68,'Razzball Projections'!$B$2:$W$322,13,FALSE)</f>
        <v>1</v>
      </c>
      <c t="str" s="4" r="P68">
        <f>VLOOKUP(B68,'Razzball Projections'!$B$2:$W$322,14,FALSE)</f>
        <v>76</v>
      </c>
      <c t="str" s="4" r="Q68">
        <f>VLOOKUP(B68,'Razzball Projections'!$B$2:$W$322,15,FALSE)</f>
        <v>1029</v>
      </c>
      <c t="str" s="4" r="R68">
        <f>VLOOKUP(B68,'Razzball Projections'!$B$2:$W$322,16,FALSE)</f>
        <v>6</v>
      </c>
      <c t="str" s="33" r="S68">
        <f>VLOOKUP(B68,'Razzball Projections'!$B$2:$W$322,17,FALSE)</f>
        <v>138.8</v>
      </c>
      <c t="str" s="33" r="T68">
        <f>VLOOKUP(B68,'Razzball Projections'!$B$2:$W$322,18,FALSE)</f>
        <v>176.8</v>
      </c>
      <c t="str" s="33" r="U68">
        <f>VLOOKUP(B68,'Razzball Projections'!$B$2:$W$322,19,FALSE)</f>
        <v>214.8</v>
      </c>
      <c t="str" s="45" r="V68">
        <f>VLOOKUP(B68,'Razzball Projections'!$B$2:$W$322,20,FALSE)</f>
        <v>$15</v>
      </c>
      <c t="str" s="45" r="W68">
        <f>VLOOKUP(B68,'Razzball Projections'!$B$2:$W$322,21,FALSE)</f>
        <v>$17</v>
      </c>
      <c t="str" s="45" r="X68">
        <f>VLOOKUP(B68,'Razzball Projections'!$B$2:$W$322,22,FALSE)</f>
        <v>$18</v>
      </c>
    </row>
    <row customHeight="1" r="69" ht="15.0">
      <c s="44" r="A69">
        <v>67.0</v>
      </c>
      <c t="str" s="29" r="B69">
        <f>'Razzball Projections'!B68</f>
        <v>Reggie Wayne</v>
      </c>
      <c t="str" s="4" r="C69">
        <f>VLOOKUP(B69,'Razzball Projections'!$B$2:$W$322,2,FALSE)</f>
        <v>WR</v>
      </c>
      <c t="str" s="4" r="D69">
        <f>VLOOKUP(B69,'Razzball Projections'!$B$2:$W$322,3,FALSE)</f>
        <v>IND</v>
      </c>
      <c t="str" s="4" r="E69">
        <f>VLOOKUP(B69,'Rankings - Cheat Sheet'!$B$3:$E$323,4,FALSE)</f>
        <v/>
      </c>
      <c t="str" s="4" r="F69">
        <f>VLOOKUP(B69,'Razzball Projections'!$B$2:$W$322,4,FALSE)</f>
        <v>0</v>
      </c>
      <c t="str" s="4" r="G69">
        <f>VLOOKUP(B69,'Razzball Projections'!$B$2:$W$322,5,FALSE)</f>
        <v>0</v>
      </c>
      <c t="str" s="4" r="H69">
        <f>VLOOKUP(B69,'Razzball Projections'!$B$2:$W$322,6,FALSE)</f>
        <v>0</v>
      </c>
      <c t="str" s="4" r="I69">
        <f>VLOOKUP(B69,'Razzball Projections'!$B$2:$W$322,7,FALSE)</f>
        <v>0</v>
      </c>
      <c t="str" s="4" r="J69">
        <f>VLOOKUP(B69,'Razzball Projections'!$B$2:$W$322,8,FALSE)</f>
        <v>0</v>
      </c>
      <c t="str" s="4" r="K69">
        <f>VLOOKUP(B69,'Razzball Projections'!$B$2:$W$322,9,FALSE)</f>
        <v>0</v>
      </c>
      <c t="str" s="4" r="L69">
        <f>VLOOKUP(B69,'Razzball Projections'!$B$2:$W$322,10,FALSE)</f>
        <v>0</v>
      </c>
      <c t="str" s="4" r="M69">
        <f>VLOOKUP(B69,'Razzball Projections'!$B$2:$W$322,11,FALSE)</f>
        <v>0</v>
      </c>
      <c t="str" s="4" r="N69">
        <f>VLOOKUP(B69,'Razzball Projections'!$B$2:$W$322,12,FALSE)</f>
        <v>0</v>
      </c>
      <c t="str" s="4" r="O69">
        <f>VLOOKUP(B69,'Razzball Projections'!$B$2:$W$322,13,FALSE)</f>
        <v>0</v>
      </c>
      <c t="str" s="4" r="P69">
        <f>VLOOKUP(B69,'Razzball Projections'!$B$2:$W$322,14,FALSE)</f>
        <v>74</v>
      </c>
      <c t="str" s="4" r="Q69">
        <f>VLOOKUP(B69,'Razzball Projections'!$B$2:$W$322,15,FALSE)</f>
        <v>984</v>
      </c>
      <c t="str" s="4" r="R69">
        <f>VLOOKUP(B69,'Razzball Projections'!$B$2:$W$322,16,FALSE)</f>
        <v>7</v>
      </c>
      <c t="str" s="33" r="S69">
        <f>VLOOKUP(B69,'Razzball Projections'!$B$2:$W$322,17,FALSE)</f>
        <v>140.4</v>
      </c>
      <c t="str" s="33" r="T69">
        <f>VLOOKUP(B69,'Razzball Projections'!$B$2:$W$322,18,FALSE)</f>
        <v>177.4</v>
      </c>
      <c t="str" s="33" r="U69">
        <f>VLOOKUP(B69,'Razzball Projections'!$B$2:$W$322,19,FALSE)</f>
        <v>214.4</v>
      </c>
      <c t="str" s="45" r="V69">
        <f>VLOOKUP(B69,'Razzball Projections'!$B$2:$W$322,20,FALSE)</f>
        <v>$12</v>
      </c>
      <c t="str" s="45" r="W69">
        <f>VLOOKUP(B69,'Razzball Projections'!$B$2:$W$322,21,FALSE)</f>
        <v>$15</v>
      </c>
      <c t="str" s="45" r="X69">
        <f>VLOOKUP(B69,'Razzball Projections'!$B$2:$W$322,22,FALSE)</f>
        <v>$19</v>
      </c>
    </row>
    <row customHeight="1" r="70" ht="15.0">
      <c s="44" r="A70">
        <v>68.0</v>
      </c>
      <c t="str" s="29" r="B70">
        <f>'Razzball Projections'!B69</f>
        <v>Alfred Morris</v>
      </c>
      <c t="str" s="4" r="C70">
        <f>VLOOKUP(B70,'Razzball Projections'!$B$2:$W$322,2,FALSE)</f>
        <v>RB</v>
      </c>
      <c t="str" s="4" r="D70">
        <f>VLOOKUP(B70,'Razzball Projections'!$B$2:$W$322,3,FALSE)</f>
        <v>WAS</v>
      </c>
      <c t="str" s="4" r="E70">
        <f>VLOOKUP(B70,'Rankings - Cheat Sheet'!$B$3:$E$323,4,FALSE)</f>
        <v/>
      </c>
      <c t="str" s="4" r="F70">
        <f>VLOOKUP(B70,'Razzball Projections'!$B$2:$W$322,4,FALSE)</f>
        <v>0</v>
      </c>
      <c t="str" s="4" r="G70">
        <f>VLOOKUP(B70,'Razzball Projections'!$B$2:$W$322,5,FALSE)</f>
        <v>0</v>
      </c>
      <c t="str" s="4" r="H70">
        <f>VLOOKUP(B70,'Razzball Projections'!$B$2:$W$322,6,FALSE)</f>
        <v>0</v>
      </c>
      <c t="str" s="4" r="I70">
        <f>VLOOKUP(B70,'Razzball Projections'!$B$2:$W$322,7,FALSE)</f>
        <v>0</v>
      </c>
      <c t="str" s="4" r="J70">
        <f>VLOOKUP(B70,'Razzball Projections'!$B$2:$W$322,8,FALSE)</f>
        <v>0</v>
      </c>
      <c t="str" s="4" r="K70">
        <f>VLOOKUP(B70,'Razzball Projections'!$B$2:$W$322,9,FALSE)</f>
        <v>0</v>
      </c>
      <c t="str" s="4" r="L70">
        <f>VLOOKUP(B70,'Razzball Projections'!$B$2:$W$322,10,FALSE)</f>
        <v>261</v>
      </c>
      <c t="str" s="4" r="M70">
        <f>VLOOKUP(B70,'Razzball Projections'!$B$2:$W$322,11,FALSE)</f>
        <v>1128</v>
      </c>
      <c t="str" s="4" r="N70">
        <f>VLOOKUP(B70,'Razzball Projections'!$B$2:$W$322,12,FALSE)</f>
        <v>10</v>
      </c>
      <c t="str" s="4" r="O70">
        <f>VLOOKUP(B70,'Razzball Projections'!$B$2:$W$322,13,FALSE)</f>
        <v>1</v>
      </c>
      <c t="str" s="4" r="P70">
        <f>VLOOKUP(B70,'Razzball Projections'!$B$2:$W$322,14,FALSE)</f>
        <v>21</v>
      </c>
      <c t="str" s="4" r="Q70">
        <f>VLOOKUP(B70,'Razzball Projections'!$B$2:$W$322,15,FALSE)</f>
        <v>147</v>
      </c>
      <c t="str" s="4" r="R70">
        <f>VLOOKUP(B70,'Razzball Projections'!$B$2:$W$322,16,FALSE)</f>
        <v>1</v>
      </c>
      <c t="str" s="33" r="S70">
        <f>VLOOKUP(B70,'Razzball Projections'!$B$2:$W$322,17,FALSE)</f>
        <v>191.5</v>
      </c>
      <c t="str" s="33" r="T70">
        <f>VLOOKUP(B70,'Razzball Projections'!$B$2:$W$322,18,FALSE)</f>
        <v>202.0</v>
      </c>
      <c t="str" s="33" r="U70">
        <f>VLOOKUP(B70,'Razzball Projections'!$B$2:$W$322,19,FALSE)</f>
        <v>212.5</v>
      </c>
      <c t="str" s="45" r="V70">
        <f>VLOOKUP(B70,'Razzball Projections'!$B$2:$W$322,20,FALSE)</f>
        <v>$29</v>
      </c>
      <c t="str" s="45" r="W70">
        <f>VLOOKUP(B70,'Razzball Projections'!$B$2:$W$322,21,FALSE)</f>
        <v>$22</v>
      </c>
      <c t="str" s="45" r="X70">
        <f>VLOOKUP(B70,'Razzball Projections'!$B$2:$W$322,22,FALSE)</f>
        <v>$17</v>
      </c>
    </row>
    <row customHeight="1" r="71" ht="15.0">
      <c s="44" r="A71">
        <v>69.0</v>
      </c>
      <c t="str" s="29" r="B71">
        <f>'Razzball Projections'!B70</f>
        <v>Julius Thomas</v>
      </c>
      <c t="str" s="4" r="C71">
        <f>VLOOKUP(B71,'Razzball Projections'!$B$2:$W$322,2,FALSE)</f>
        <v>TE</v>
      </c>
      <c t="str" s="4" r="D71">
        <f>VLOOKUP(B71,'Razzball Projections'!$B$2:$W$322,3,FALSE)</f>
        <v>DEN</v>
      </c>
      <c t="str" s="4" r="E71">
        <f>VLOOKUP(B71,'Rankings - Cheat Sheet'!$B$3:$E$323,4,FALSE)</f>
        <v/>
      </c>
      <c t="str" s="4" r="F71">
        <f>VLOOKUP(B71,'Razzball Projections'!$B$2:$W$322,4,FALSE)</f>
        <v>0</v>
      </c>
      <c t="str" s="4" r="G71">
        <f>VLOOKUP(B71,'Razzball Projections'!$B$2:$W$322,5,FALSE)</f>
        <v>0</v>
      </c>
      <c t="str" s="4" r="H71">
        <f>VLOOKUP(B71,'Razzball Projections'!$B$2:$W$322,6,FALSE)</f>
        <v>0</v>
      </c>
      <c t="str" s="4" r="I71">
        <f>VLOOKUP(B71,'Razzball Projections'!$B$2:$W$322,7,FALSE)</f>
        <v>0</v>
      </c>
      <c t="str" s="4" r="J71">
        <f>VLOOKUP(B71,'Razzball Projections'!$B$2:$W$322,8,FALSE)</f>
        <v>0</v>
      </c>
      <c t="str" s="4" r="K71">
        <f>VLOOKUP(B71,'Razzball Projections'!$B$2:$W$322,9,FALSE)</f>
        <v>0</v>
      </c>
      <c t="str" s="4" r="L71">
        <f>VLOOKUP(B71,'Razzball Projections'!$B$2:$W$322,10,FALSE)</f>
        <v>0</v>
      </c>
      <c t="str" s="4" r="M71">
        <f>VLOOKUP(B71,'Razzball Projections'!$B$2:$W$322,11,FALSE)</f>
        <v>0</v>
      </c>
      <c t="str" s="4" r="N71">
        <f>VLOOKUP(B71,'Razzball Projections'!$B$2:$W$322,12,FALSE)</f>
        <v>0</v>
      </c>
      <c t="str" s="4" r="O71">
        <f>VLOOKUP(B71,'Razzball Projections'!$B$2:$W$322,13,FALSE)</f>
        <v>1</v>
      </c>
      <c t="str" s="4" r="P71">
        <f>VLOOKUP(B71,'Razzball Projections'!$B$2:$W$322,14,FALSE)</f>
        <v>66</v>
      </c>
      <c t="str" s="4" r="Q71">
        <f>VLOOKUP(B71,'Razzball Projections'!$B$2:$W$322,15,FALSE)</f>
        <v>867</v>
      </c>
      <c t="str" s="4" r="R71">
        <f>VLOOKUP(B71,'Razzball Projections'!$B$2:$W$322,16,FALSE)</f>
        <v>10</v>
      </c>
      <c t="str" s="33" r="S71">
        <f>VLOOKUP(B71,'Razzball Projections'!$B$2:$W$322,17,FALSE)</f>
        <v>145.7</v>
      </c>
      <c t="str" s="33" r="T71">
        <f>VLOOKUP(B71,'Razzball Projections'!$B$2:$W$322,18,FALSE)</f>
        <v>178.7</v>
      </c>
      <c t="str" s="33" r="U71">
        <f>VLOOKUP(B71,'Razzball Projections'!$B$2:$W$322,19,FALSE)</f>
        <v>211.7</v>
      </c>
      <c t="str" s="45" r="V71">
        <f>VLOOKUP(B71,'Razzball Projections'!$B$2:$W$322,20,FALSE)</f>
        <v>$22</v>
      </c>
      <c t="str" s="45" r="W71">
        <f>VLOOKUP(B71,'Razzball Projections'!$B$2:$W$322,21,FALSE)</f>
        <v>$23</v>
      </c>
      <c t="str" s="45" r="X71">
        <f>VLOOKUP(B71,'Razzball Projections'!$B$2:$W$322,22,FALSE)</f>
        <v>$24</v>
      </c>
    </row>
    <row customHeight="1" r="72" ht="15.0">
      <c s="44" r="A72">
        <v>70.0</v>
      </c>
      <c t="str" s="29" r="B72">
        <f>'Razzball Projections'!B71</f>
        <v>Kyle Rudolph</v>
      </c>
      <c t="str" s="4" r="C72">
        <f>VLOOKUP(B72,'Razzball Projections'!$B$2:$W$322,2,FALSE)</f>
        <v>TE</v>
      </c>
      <c t="str" s="4" r="D72">
        <f>VLOOKUP(B72,'Razzball Projections'!$B$2:$W$322,3,FALSE)</f>
        <v>MIN</v>
      </c>
      <c t="str" s="4" r="E72">
        <f>VLOOKUP(B72,'Rankings - Cheat Sheet'!$B$3:$E$323,4,FALSE)</f>
        <v/>
      </c>
      <c t="str" s="4" r="F72">
        <f>VLOOKUP(B72,'Razzball Projections'!$B$2:$W$322,4,FALSE)</f>
        <v>0</v>
      </c>
      <c t="str" s="4" r="G72">
        <f>VLOOKUP(B72,'Razzball Projections'!$B$2:$W$322,5,FALSE)</f>
        <v>0</v>
      </c>
      <c t="str" s="4" r="H72">
        <f>VLOOKUP(B72,'Razzball Projections'!$B$2:$W$322,6,FALSE)</f>
        <v>0</v>
      </c>
      <c t="str" s="4" r="I72">
        <f>VLOOKUP(B72,'Razzball Projections'!$B$2:$W$322,7,FALSE)</f>
        <v>0</v>
      </c>
      <c t="str" s="4" r="J72">
        <f>VLOOKUP(B72,'Razzball Projections'!$B$2:$W$322,8,FALSE)</f>
        <v>0</v>
      </c>
      <c t="str" s="4" r="K72">
        <f>VLOOKUP(B72,'Razzball Projections'!$B$2:$W$322,9,FALSE)</f>
        <v>0</v>
      </c>
      <c t="str" s="4" r="L72">
        <f>VLOOKUP(B72,'Razzball Projections'!$B$2:$W$322,10,FALSE)</f>
        <v>0</v>
      </c>
      <c t="str" s="4" r="M72">
        <f>VLOOKUP(B72,'Razzball Projections'!$B$2:$W$322,11,FALSE)</f>
        <v>0</v>
      </c>
      <c t="str" s="4" r="N72">
        <f>VLOOKUP(B72,'Razzball Projections'!$B$2:$W$322,12,FALSE)</f>
        <v>0</v>
      </c>
      <c t="str" s="4" r="O72">
        <f>VLOOKUP(B72,'Razzball Projections'!$B$2:$W$322,13,FALSE)</f>
        <v>0</v>
      </c>
      <c t="str" s="4" r="P72">
        <f>VLOOKUP(B72,'Razzball Projections'!$B$2:$W$322,14,FALSE)</f>
        <v>68</v>
      </c>
      <c t="str" s="4" r="Q72">
        <f>VLOOKUP(B72,'Razzball Projections'!$B$2:$W$322,15,FALSE)</f>
        <v>777</v>
      </c>
      <c t="str" s="4" r="R72">
        <f>VLOOKUP(B72,'Razzball Projections'!$B$2:$W$322,16,FALSE)</f>
        <v>11</v>
      </c>
      <c t="str" s="33" r="S72">
        <f>VLOOKUP(B72,'Razzball Projections'!$B$2:$W$322,17,FALSE)</f>
        <v>143.7</v>
      </c>
      <c t="str" s="33" r="T72">
        <f>VLOOKUP(B72,'Razzball Projections'!$B$2:$W$322,18,FALSE)</f>
        <v>177.7</v>
      </c>
      <c t="str" s="33" r="U72">
        <f>VLOOKUP(B72,'Razzball Projections'!$B$2:$W$322,19,FALSE)</f>
        <v>211.7</v>
      </c>
      <c t="str" s="45" r="V72">
        <f>VLOOKUP(B72,'Razzball Projections'!$B$2:$W$322,20,FALSE)</f>
        <v>$10</v>
      </c>
      <c t="str" s="45" r="W72">
        <f>VLOOKUP(B72,'Razzball Projections'!$B$2:$W$322,21,FALSE)</f>
        <v>$11</v>
      </c>
      <c t="str" s="45" r="X72">
        <f>VLOOKUP(B72,'Razzball Projections'!$B$2:$W$322,22,FALSE)</f>
        <v>$12</v>
      </c>
    </row>
    <row customHeight="1" r="73" ht="15.0">
      <c s="44" r="A73">
        <v>71.0</v>
      </c>
      <c t="str" s="29" r="B73">
        <f>'Razzball Projections'!B72</f>
        <v>Rashad Jennings</v>
      </c>
      <c t="str" s="4" r="C73">
        <f>VLOOKUP(B73,'Razzball Projections'!$B$2:$W$322,2,FALSE)</f>
        <v>RB</v>
      </c>
      <c t="str" s="4" r="D73">
        <f>VLOOKUP(B73,'Razzball Projections'!$B$2:$W$322,3,FALSE)</f>
        <v>NYG</v>
      </c>
      <c t="str" s="4" r="E73">
        <f>VLOOKUP(B73,'Rankings - Cheat Sheet'!$B$3:$E$323,4,FALSE)</f>
        <v/>
      </c>
      <c t="str" s="4" r="F73">
        <f>VLOOKUP(B73,'Razzball Projections'!$B$2:$W$322,4,FALSE)</f>
        <v>0</v>
      </c>
      <c t="str" s="4" r="G73">
        <f>VLOOKUP(B73,'Razzball Projections'!$B$2:$W$322,5,FALSE)</f>
        <v>0</v>
      </c>
      <c t="str" s="4" r="H73">
        <f>VLOOKUP(B73,'Razzball Projections'!$B$2:$W$322,6,FALSE)</f>
        <v>0</v>
      </c>
      <c t="str" s="4" r="I73">
        <f>VLOOKUP(B73,'Razzball Projections'!$B$2:$W$322,7,FALSE)</f>
        <v>0</v>
      </c>
      <c t="str" s="4" r="J73">
        <f>VLOOKUP(B73,'Razzball Projections'!$B$2:$W$322,8,FALSE)</f>
        <v>0</v>
      </c>
      <c t="str" s="4" r="K73">
        <f>VLOOKUP(B73,'Razzball Projections'!$B$2:$W$322,9,FALSE)</f>
        <v>0</v>
      </c>
      <c t="str" s="4" r="L73">
        <f>VLOOKUP(B73,'Razzball Projections'!$B$2:$W$322,10,FALSE)</f>
        <v>227</v>
      </c>
      <c t="str" s="4" r="M73">
        <f>VLOOKUP(B73,'Razzball Projections'!$B$2:$W$322,11,FALSE)</f>
        <v>946</v>
      </c>
      <c t="str" s="4" r="N73">
        <f>VLOOKUP(B73,'Razzball Projections'!$B$2:$W$322,12,FALSE)</f>
        <v>6</v>
      </c>
      <c t="str" s="4" r="O73">
        <f>VLOOKUP(B73,'Razzball Projections'!$B$2:$W$322,13,FALSE)</f>
        <v>2</v>
      </c>
      <c t="str" s="4" r="P73">
        <f>VLOOKUP(B73,'Razzball Projections'!$B$2:$W$322,14,FALSE)</f>
        <v>42</v>
      </c>
      <c t="str" s="4" r="Q73">
        <f>VLOOKUP(B73,'Razzball Projections'!$B$2:$W$322,15,FALSE)</f>
        <v>297</v>
      </c>
      <c t="str" s="4" r="R73">
        <f>VLOOKUP(B73,'Razzball Projections'!$B$2:$W$322,16,FALSE)</f>
        <v>2</v>
      </c>
      <c t="str" s="33" r="S73">
        <f>VLOOKUP(B73,'Razzball Projections'!$B$2:$W$322,17,FALSE)</f>
        <v>168.3</v>
      </c>
      <c t="str" s="33" r="T73">
        <f>VLOOKUP(B73,'Razzball Projections'!$B$2:$W$322,18,FALSE)</f>
        <v>189.3</v>
      </c>
      <c t="str" s="33" r="U73">
        <f>VLOOKUP(B73,'Razzball Projections'!$B$2:$W$322,19,FALSE)</f>
        <v>210.3</v>
      </c>
      <c t="str" s="45" r="V73">
        <f>VLOOKUP(B73,'Razzball Projections'!$B$2:$W$322,20,FALSE)</f>
        <v>$20</v>
      </c>
      <c t="str" s="45" r="W73">
        <f>VLOOKUP(B73,'Razzball Projections'!$B$2:$W$322,21,FALSE)</f>
        <v>$18</v>
      </c>
      <c t="str" s="45" r="X73">
        <f>VLOOKUP(B73,'Razzball Projections'!$B$2:$W$322,22,FALSE)</f>
        <v>$18</v>
      </c>
    </row>
    <row customHeight="1" r="74" ht="15.0">
      <c s="44" r="A74">
        <v>72.0</v>
      </c>
      <c t="str" s="29" r="B74">
        <f>'Razzball Projections'!B73</f>
        <v>E.J. Manuel</v>
      </c>
      <c t="str" s="4" r="C74">
        <f>VLOOKUP(B74,'Razzball Projections'!$B$2:$W$322,2,FALSE)</f>
        <v>QB</v>
      </c>
      <c t="str" s="4" r="D74">
        <f>VLOOKUP(B74,'Razzball Projections'!$B$2:$W$322,3,FALSE)</f>
        <v>BUF</v>
      </c>
      <c t="str" s="4" r="E74">
        <f>VLOOKUP(B74,'Rankings - Cheat Sheet'!$B$3:$E$323,4,FALSE)</f>
        <v/>
      </c>
      <c t="str" s="4" r="F74">
        <f>VLOOKUP(B74,'Razzball Projections'!$B$2:$W$322,4,FALSE)</f>
        <v>528</v>
      </c>
      <c t="str" s="4" r="G74">
        <f>VLOOKUP(B74,'Razzball Projections'!$B$2:$W$322,5,FALSE)</f>
        <v>315</v>
      </c>
      <c t="str" s="4" r="H74">
        <f>VLOOKUP(B74,'Razzball Projections'!$B$2:$W$322,6,FALSE)</f>
        <v>59.7</v>
      </c>
      <c t="str" s="4" r="I74">
        <f>VLOOKUP(B74,'Razzball Projections'!$B$2:$W$322,7,FALSE)</f>
        <v>3167</v>
      </c>
      <c t="str" s="4" r="J74">
        <f>VLOOKUP(B74,'Razzball Projections'!$B$2:$W$322,8,FALSE)</f>
        <v>18</v>
      </c>
      <c t="str" s="4" r="K74">
        <f>VLOOKUP(B74,'Razzball Projections'!$B$2:$W$322,9,FALSE)</f>
        <v>16</v>
      </c>
      <c t="str" s="4" r="L74">
        <f>VLOOKUP(B74,'Razzball Projections'!$B$2:$W$322,10,FALSE)</f>
        <v>77</v>
      </c>
      <c t="str" s="4" r="M74">
        <f>VLOOKUP(B74,'Razzball Projections'!$B$2:$W$322,11,FALSE)</f>
        <v>305</v>
      </c>
      <c t="str" s="4" r="N74">
        <f>VLOOKUP(B74,'Razzball Projections'!$B$2:$W$322,12,FALSE)</f>
        <v>3</v>
      </c>
      <c t="str" s="4" r="O74">
        <f>VLOOKUP(B74,'Razzball Projections'!$B$2:$W$322,13,FALSE)</f>
        <v>4</v>
      </c>
      <c t="str" s="4" r="P74">
        <f>VLOOKUP(B74,'Razzball Projections'!$B$2:$W$322,14,FALSE)</f>
        <v>0</v>
      </c>
      <c t="str" s="4" r="Q74">
        <f>VLOOKUP(B74,'Razzball Projections'!$B$2:$W$322,15,FALSE)</f>
        <v>0</v>
      </c>
      <c t="str" s="4" r="R74">
        <f>VLOOKUP(B74,'Razzball Projections'!$B$2:$W$322,16,FALSE)</f>
        <v>0</v>
      </c>
      <c t="str" s="33" r="S74">
        <f>VLOOKUP(B74,'Razzball Projections'!$B$2:$W$322,17,FALSE)</f>
        <v>208.2</v>
      </c>
      <c t="str" s="33" r="T74">
        <f>VLOOKUP(B74,'Razzball Projections'!$B$2:$W$322,18,FALSE)</f>
        <v>208.2</v>
      </c>
      <c t="str" s="33" r="U74">
        <f>VLOOKUP(B74,'Razzball Projections'!$B$2:$W$322,19,FALSE)</f>
        <v>208.2</v>
      </c>
      <c t="str" s="45" r="V74">
        <f>VLOOKUP(B74,'Razzball Projections'!$B$2:$W$322,20,FALSE)</f>
        <v>$0</v>
      </c>
      <c t="str" s="45" r="W74">
        <f>VLOOKUP(B74,'Razzball Projections'!$B$2:$W$322,21,FALSE)</f>
        <v>$0</v>
      </c>
      <c t="str" s="45" r="X74">
        <f>VLOOKUP(B74,'Razzball Projections'!$B$2:$W$322,22,FALSE)</f>
        <v>$0</v>
      </c>
    </row>
    <row customHeight="1" r="75" ht="15.0">
      <c s="44" r="A75">
        <v>73.0</v>
      </c>
      <c t="str" s="29" r="B75">
        <f>'Razzball Projections'!B74</f>
        <v>T.Y. Hilton</v>
      </c>
      <c t="str" s="4" r="C75">
        <f>VLOOKUP(B75,'Razzball Projections'!$B$2:$W$322,2,FALSE)</f>
        <v>WR</v>
      </c>
      <c t="str" s="4" r="D75">
        <f>VLOOKUP(B75,'Razzball Projections'!$B$2:$W$322,3,FALSE)</f>
        <v>IND</v>
      </c>
      <c t="str" s="4" r="E75">
        <f>VLOOKUP(B75,'Rankings - Cheat Sheet'!$B$3:$E$323,4,FALSE)</f>
        <v/>
      </c>
      <c t="str" s="4" r="F75">
        <f>VLOOKUP(B75,'Razzball Projections'!$B$2:$W$322,4,FALSE)</f>
        <v>0</v>
      </c>
      <c t="str" s="4" r="G75">
        <f>VLOOKUP(B75,'Razzball Projections'!$B$2:$W$322,5,FALSE)</f>
        <v>0</v>
      </c>
      <c t="str" s="4" r="H75">
        <f>VLOOKUP(B75,'Razzball Projections'!$B$2:$W$322,6,FALSE)</f>
        <v>0</v>
      </c>
      <c t="str" s="4" r="I75">
        <f>VLOOKUP(B75,'Razzball Projections'!$B$2:$W$322,7,FALSE)</f>
        <v>0</v>
      </c>
      <c t="str" s="4" r="J75">
        <f>VLOOKUP(B75,'Razzball Projections'!$B$2:$W$322,8,FALSE)</f>
        <v>0</v>
      </c>
      <c t="str" s="4" r="K75">
        <f>VLOOKUP(B75,'Razzball Projections'!$B$2:$W$322,9,FALSE)</f>
        <v>0</v>
      </c>
      <c t="str" s="4" r="L75">
        <f>VLOOKUP(B75,'Razzball Projections'!$B$2:$W$322,10,FALSE)</f>
        <v>5</v>
      </c>
      <c t="str" s="4" r="M75">
        <f>VLOOKUP(B75,'Razzball Projections'!$B$2:$W$322,11,FALSE)</f>
        <v>30</v>
      </c>
      <c t="str" s="4" r="N75">
        <f>VLOOKUP(B75,'Razzball Projections'!$B$2:$W$322,12,FALSE)</f>
        <v>0</v>
      </c>
      <c t="str" s="4" r="O75">
        <f>VLOOKUP(B75,'Razzball Projections'!$B$2:$W$322,13,FALSE)</f>
        <v>1</v>
      </c>
      <c t="str" s="4" r="P75">
        <f>VLOOKUP(B75,'Razzball Projections'!$B$2:$W$322,14,FALSE)</f>
        <v>71</v>
      </c>
      <c t="str" s="4" r="Q75">
        <f>VLOOKUP(B75,'Razzball Projections'!$B$2:$W$322,15,FALSE)</f>
        <v>1001</v>
      </c>
      <c t="str" s="4" r="R75">
        <f>VLOOKUP(B75,'Razzball Projections'!$B$2:$W$322,16,FALSE)</f>
        <v>6</v>
      </c>
      <c t="str" s="33" r="S75">
        <f>VLOOKUP(B75,'Razzball Projections'!$B$2:$W$322,17,FALSE)</f>
        <v>136.9</v>
      </c>
      <c t="str" s="33" r="T75">
        <f>VLOOKUP(B75,'Razzball Projections'!$B$2:$W$322,18,FALSE)</f>
        <v>172.4</v>
      </c>
      <c t="str" s="33" r="U75">
        <f>VLOOKUP(B75,'Razzball Projections'!$B$2:$W$322,19,FALSE)</f>
        <v>207.9</v>
      </c>
      <c t="str" s="45" r="V75">
        <f>VLOOKUP(B75,'Razzball Projections'!$B$2:$W$322,20,FALSE)</f>
        <v>$16</v>
      </c>
      <c t="str" s="45" r="W75">
        <f>VLOOKUP(B75,'Razzball Projections'!$B$2:$W$322,21,FALSE)</f>
        <v>$18</v>
      </c>
      <c t="str" s="45" r="X75">
        <f>VLOOKUP(B75,'Razzball Projections'!$B$2:$W$322,22,FALSE)</f>
        <v>$20</v>
      </c>
    </row>
    <row customHeight="1" r="76" ht="15.0">
      <c s="44" r="A76">
        <v>74.0</v>
      </c>
      <c t="str" s="29" r="B76">
        <f>'Razzball Projections'!B75</f>
        <v>Josh McCown</v>
      </c>
      <c t="str" s="4" r="C76">
        <f>VLOOKUP(B76,'Razzball Projections'!$B$2:$W$322,2,FALSE)</f>
        <v>QB</v>
      </c>
      <c t="str" s="4" r="D76">
        <f>VLOOKUP(B76,'Razzball Projections'!$B$2:$W$322,3,FALSE)</f>
        <v>TB</v>
      </c>
      <c t="str" s="4" r="E76">
        <f>VLOOKUP(B76,'Rankings - Cheat Sheet'!$B$3:$E$323,4,FALSE)</f>
        <v/>
      </c>
      <c t="str" s="4" r="F76">
        <f>VLOOKUP(B76,'Razzball Projections'!$B$2:$W$322,4,FALSE)</f>
        <v>511</v>
      </c>
      <c t="str" s="4" r="G76">
        <f>VLOOKUP(B76,'Razzball Projections'!$B$2:$W$322,5,FALSE)</f>
        <v>312</v>
      </c>
      <c t="str" s="4" r="H76">
        <f>VLOOKUP(B76,'Razzball Projections'!$B$2:$W$322,6,FALSE)</f>
        <v>61.1</v>
      </c>
      <c t="str" s="4" r="I76">
        <f>VLOOKUP(B76,'Razzball Projections'!$B$2:$W$322,7,FALSE)</f>
        <v>3423</v>
      </c>
      <c t="str" s="4" r="J76">
        <f>VLOOKUP(B76,'Razzball Projections'!$B$2:$W$322,8,FALSE)</f>
        <v>22</v>
      </c>
      <c t="str" s="4" r="K76">
        <f>VLOOKUP(B76,'Razzball Projections'!$B$2:$W$322,9,FALSE)</f>
        <v>12</v>
      </c>
      <c t="str" s="4" r="L76">
        <f>VLOOKUP(B76,'Razzball Projections'!$B$2:$W$322,10,FALSE)</f>
        <v>25</v>
      </c>
      <c t="str" s="4" r="M76">
        <f>VLOOKUP(B76,'Razzball Projections'!$B$2:$W$322,11,FALSE)</f>
        <v>98</v>
      </c>
      <c t="str" s="4" r="N76">
        <f>VLOOKUP(B76,'Razzball Projections'!$B$2:$W$322,12,FALSE)</f>
        <v>0</v>
      </c>
      <c t="str" s="4" r="O76">
        <f>VLOOKUP(B76,'Razzball Projections'!$B$2:$W$322,13,FALSE)</f>
        <v>2</v>
      </c>
      <c t="str" s="4" r="P76">
        <f>VLOOKUP(B76,'Razzball Projections'!$B$2:$W$322,14,FALSE)</f>
        <v>0</v>
      </c>
      <c t="str" s="4" r="Q76">
        <f>VLOOKUP(B76,'Razzball Projections'!$B$2:$W$322,15,FALSE)</f>
        <v>0</v>
      </c>
      <c t="str" s="4" r="R76">
        <f>VLOOKUP(B76,'Razzball Projections'!$B$2:$W$322,16,FALSE)</f>
        <v>0</v>
      </c>
      <c t="str" s="33" r="S76">
        <f>VLOOKUP(B76,'Razzball Projections'!$B$2:$W$322,17,FALSE)</f>
        <v>206.7</v>
      </c>
      <c t="str" s="33" r="T76">
        <f>VLOOKUP(B76,'Razzball Projections'!$B$2:$W$322,18,FALSE)</f>
        <v>206.7</v>
      </c>
      <c t="str" s="33" r="U76">
        <f>VLOOKUP(B76,'Razzball Projections'!$B$2:$W$322,19,FALSE)</f>
        <v>206.7</v>
      </c>
      <c t="str" s="45" r="V76">
        <f>VLOOKUP(B76,'Razzball Projections'!$B$2:$W$322,20,FALSE)</f>
        <v>$0</v>
      </c>
      <c t="str" s="45" r="W76">
        <f>VLOOKUP(B76,'Razzball Projections'!$B$2:$W$322,21,FALSE)</f>
        <v>$0</v>
      </c>
      <c t="str" s="45" r="X76">
        <f>VLOOKUP(B76,'Razzball Projections'!$B$2:$W$322,22,FALSE)</f>
        <v>$0</v>
      </c>
    </row>
    <row customHeight="1" r="77" ht="15.0">
      <c s="44" r="A77">
        <v>75.0</v>
      </c>
      <c t="str" s="29" r="B77">
        <f>'Razzball Projections'!B76</f>
        <v>Jason Witten</v>
      </c>
      <c t="str" s="4" r="C77">
        <f>VLOOKUP(B77,'Razzball Projections'!$B$2:$W$322,2,FALSE)</f>
        <v>TE</v>
      </c>
      <c t="str" s="4" r="D77">
        <f>VLOOKUP(B77,'Razzball Projections'!$B$2:$W$322,3,FALSE)</f>
        <v>DAL</v>
      </c>
      <c t="str" s="4" r="E77">
        <f>VLOOKUP(B77,'Rankings - Cheat Sheet'!$B$3:$E$323,4,FALSE)</f>
        <v/>
      </c>
      <c t="str" s="4" r="F77">
        <f>VLOOKUP(B77,'Razzball Projections'!$B$2:$W$322,4,FALSE)</f>
        <v>0</v>
      </c>
      <c t="str" s="4" r="G77">
        <f>VLOOKUP(B77,'Razzball Projections'!$B$2:$W$322,5,FALSE)</f>
        <v>0</v>
      </c>
      <c t="str" s="4" r="H77">
        <f>VLOOKUP(B77,'Razzball Projections'!$B$2:$W$322,6,FALSE)</f>
        <v>0</v>
      </c>
      <c t="str" s="4" r="I77">
        <f>VLOOKUP(B77,'Razzball Projections'!$B$2:$W$322,7,FALSE)</f>
        <v>0</v>
      </c>
      <c t="str" s="4" r="J77">
        <f>VLOOKUP(B77,'Razzball Projections'!$B$2:$W$322,8,FALSE)</f>
        <v>0</v>
      </c>
      <c t="str" s="4" r="K77">
        <f>VLOOKUP(B77,'Razzball Projections'!$B$2:$W$322,9,FALSE)</f>
        <v>0</v>
      </c>
      <c t="str" s="4" r="L77">
        <f>VLOOKUP(B77,'Razzball Projections'!$B$2:$W$322,10,FALSE)</f>
        <v>0</v>
      </c>
      <c t="str" s="4" r="M77">
        <f>VLOOKUP(B77,'Razzball Projections'!$B$2:$W$322,11,FALSE)</f>
        <v>0</v>
      </c>
      <c t="str" s="4" r="N77">
        <f>VLOOKUP(B77,'Razzball Projections'!$B$2:$W$322,12,FALSE)</f>
        <v>0</v>
      </c>
      <c t="str" s="4" r="O77">
        <f>VLOOKUP(B77,'Razzball Projections'!$B$2:$W$322,13,FALSE)</f>
        <v>0</v>
      </c>
      <c t="str" s="4" r="P77">
        <f>VLOOKUP(B77,'Razzball Projections'!$B$2:$W$322,14,FALSE)</f>
        <v>81</v>
      </c>
      <c t="str" s="4" r="Q77">
        <f>VLOOKUP(B77,'Razzball Projections'!$B$2:$W$322,15,FALSE)</f>
        <v>897</v>
      </c>
      <c t="str" s="4" r="R77">
        <f>VLOOKUP(B77,'Razzball Projections'!$B$2:$W$322,16,FALSE)</f>
        <v>6</v>
      </c>
      <c t="str" s="33" r="S77">
        <f>VLOOKUP(B77,'Razzball Projections'!$B$2:$W$322,17,FALSE)</f>
        <v>125.7</v>
      </c>
      <c t="str" s="33" r="T77">
        <f>VLOOKUP(B77,'Razzball Projections'!$B$2:$W$322,18,FALSE)</f>
        <v>166.2</v>
      </c>
      <c t="str" s="33" r="U77">
        <f>VLOOKUP(B77,'Razzball Projections'!$B$2:$W$322,19,FALSE)</f>
        <v>206.7</v>
      </c>
      <c t="str" s="45" r="V77">
        <f>VLOOKUP(B77,'Razzball Projections'!$B$2:$W$322,20,FALSE)</f>
        <v>$15</v>
      </c>
      <c t="str" s="45" r="W77">
        <f>VLOOKUP(B77,'Razzball Projections'!$B$2:$W$322,21,FALSE)</f>
        <v>$18</v>
      </c>
      <c t="str" s="45" r="X77">
        <f>VLOOKUP(B77,'Razzball Projections'!$B$2:$W$322,22,FALSE)</f>
        <v>$19</v>
      </c>
    </row>
    <row customHeight="1" r="78" ht="15.0">
      <c s="44" r="A78">
        <v>76.0</v>
      </c>
      <c t="str" s="29" r="B78">
        <f>'Razzball Projections'!B77</f>
        <v>Danny Woodhead</v>
      </c>
      <c t="str" s="4" r="C78">
        <f>VLOOKUP(B78,'Razzball Projections'!$B$2:$W$322,2,FALSE)</f>
        <v>RB</v>
      </c>
      <c t="str" s="4" r="D78">
        <f>VLOOKUP(B78,'Razzball Projections'!$B$2:$W$322,3,FALSE)</f>
        <v>SD</v>
      </c>
      <c t="str" s="4" r="E78">
        <f>VLOOKUP(B78,'Rankings - Cheat Sheet'!$B$3:$E$323,4,FALSE)</f>
        <v/>
      </c>
      <c t="str" s="4" r="F78">
        <f>VLOOKUP(B78,'Razzball Projections'!$B$2:$W$322,4,FALSE)</f>
        <v>0</v>
      </c>
      <c t="str" s="4" r="G78">
        <f>VLOOKUP(B78,'Razzball Projections'!$B$2:$W$322,5,FALSE)</f>
        <v>0</v>
      </c>
      <c t="str" s="4" r="H78">
        <f>VLOOKUP(B78,'Razzball Projections'!$B$2:$W$322,6,FALSE)</f>
        <v>0</v>
      </c>
      <c t="str" s="4" r="I78">
        <f>VLOOKUP(B78,'Razzball Projections'!$B$2:$W$322,7,FALSE)</f>
        <v>0</v>
      </c>
      <c t="str" s="4" r="J78">
        <f>VLOOKUP(B78,'Razzball Projections'!$B$2:$W$322,8,FALSE)</f>
        <v>0</v>
      </c>
      <c t="str" s="4" r="K78">
        <f>VLOOKUP(B78,'Razzball Projections'!$B$2:$W$322,9,FALSE)</f>
        <v>0</v>
      </c>
      <c t="str" s="4" r="L78">
        <f>VLOOKUP(B78,'Razzball Projections'!$B$2:$W$322,10,FALSE)</f>
        <v>81</v>
      </c>
      <c t="str" s="4" r="M78">
        <f>VLOOKUP(B78,'Razzball Projections'!$B$2:$W$322,11,FALSE)</f>
        <v>359</v>
      </c>
      <c t="str" s="4" r="N78">
        <f>VLOOKUP(B78,'Razzball Projections'!$B$2:$W$322,12,FALSE)</f>
        <v>3</v>
      </c>
      <c t="str" s="4" r="O78">
        <f>VLOOKUP(B78,'Razzball Projections'!$B$2:$W$322,13,FALSE)</f>
        <v>1</v>
      </c>
      <c t="str" s="4" r="P78">
        <f>VLOOKUP(B78,'Razzball Projections'!$B$2:$W$322,14,FALSE)</f>
        <v>67</v>
      </c>
      <c t="str" s="4" r="Q78">
        <f>VLOOKUP(B78,'Razzball Projections'!$B$2:$W$322,15,FALSE)</f>
        <v>576</v>
      </c>
      <c t="str" s="4" r="R78">
        <f>VLOOKUP(B78,'Razzball Projections'!$B$2:$W$322,16,FALSE)</f>
        <v>5</v>
      </c>
      <c t="str" s="33" r="S78">
        <f>VLOOKUP(B78,'Razzball Projections'!$B$2:$W$322,17,FALSE)</f>
        <v>139.5</v>
      </c>
      <c t="str" s="33" r="T78">
        <f>VLOOKUP(B78,'Razzball Projections'!$B$2:$W$322,18,FALSE)</f>
        <v>173.0</v>
      </c>
      <c t="str" s="33" r="U78">
        <f>VLOOKUP(B78,'Razzball Projections'!$B$2:$W$322,19,FALSE)</f>
        <v>206.5</v>
      </c>
      <c t="str" s="45" r="V78">
        <f>VLOOKUP(B78,'Razzball Projections'!$B$2:$W$322,20,FALSE)</f>
        <v>$14</v>
      </c>
      <c t="str" s="45" r="W78">
        <f>VLOOKUP(B78,'Razzball Projections'!$B$2:$W$322,21,FALSE)</f>
        <v>$17</v>
      </c>
      <c t="str" s="45" r="X78">
        <f>VLOOKUP(B78,'Razzball Projections'!$B$2:$W$322,22,FALSE)</f>
        <v>$19</v>
      </c>
    </row>
    <row customHeight="1" r="79" ht="15.0">
      <c s="44" r="A79">
        <v>77.0</v>
      </c>
      <c t="str" s="29" r="B79">
        <f>'Razzball Projections'!B78</f>
        <v>Pierre Thomas</v>
      </c>
      <c t="str" s="4" r="C79">
        <f>VLOOKUP(B79,'Razzball Projections'!$B$2:$W$322,2,FALSE)</f>
        <v>RB</v>
      </c>
      <c t="str" s="4" r="D79">
        <f>VLOOKUP(B79,'Razzball Projections'!$B$2:$W$322,3,FALSE)</f>
        <v>NO</v>
      </c>
      <c t="str" s="4" r="E79">
        <f>VLOOKUP(B79,'Rankings - Cheat Sheet'!$B$3:$E$323,4,FALSE)</f>
        <v/>
      </c>
      <c t="str" s="4" r="F79">
        <f>VLOOKUP(B79,'Razzball Projections'!$B$2:$W$322,4,FALSE)</f>
        <v>0</v>
      </c>
      <c t="str" s="4" r="G79">
        <f>VLOOKUP(B79,'Razzball Projections'!$B$2:$W$322,5,FALSE)</f>
        <v>0</v>
      </c>
      <c t="str" s="4" r="H79">
        <f>VLOOKUP(B79,'Razzball Projections'!$B$2:$W$322,6,FALSE)</f>
        <v>0</v>
      </c>
      <c t="str" s="4" r="I79">
        <f>VLOOKUP(B79,'Razzball Projections'!$B$2:$W$322,7,FALSE)</f>
        <v>0</v>
      </c>
      <c t="str" s="4" r="J79">
        <f>VLOOKUP(B79,'Razzball Projections'!$B$2:$W$322,8,FALSE)</f>
        <v>0</v>
      </c>
      <c t="str" s="4" r="K79">
        <f>VLOOKUP(B79,'Razzball Projections'!$B$2:$W$322,9,FALSE)</f>
        <v>0</v>
      </c>
      <c t="str" s="4" r="L79">
        <f>VLOOKUP(B79,'Razzball Projections'!$B$2:$W$322,10,FALSE)</f>
        <v>131</v>
      </c>
      <c t="str" s="4" r="M79">
        <f>VLOOKUP(B79,'Razzball Projections'!$B$2:$W$322,11,FALSE)</f>
        <v>548</v>
      </c>
      <c t="str" s="4" r="N79">
        <f>VLOOKUP(B79,'Razzball Projections'!$B$2:$W$322,12,FALSE)</f>
        <v>3</v>
      </c>
      <c t="str" s="4" r="O79">
        <f>VLOOKUP(B79,'Razzball Projections'!$B$2:$W$322,13,FALSE)</f>
        <v>1</v>
      </c>
      <c t="str" s="4" r="P79">
        <f>VLOOKUP(B79,'Razzball Projections'!$B$2:$W$322,14,FALSE)</f>
        <v>67</v>
      </c>
      <c t="str" s="4" r="Q79">
        <f>VLOOKUP(B79,'Razzball Projections'!$B$2:$W$322,15,FALSE)</f>
        <v>496</v>
      </c>
      <c t="str" s="4" r="R79">
        <f>VLOOKUP(B79,'Razzball Projections'!$B$2:$W$322,16,FALSE)</f>
        <v>3</v>
      </c>
      <c t="str" s="33" r="S79">
        <f>VLOOKUP(B79,'Razzball Projections'!$B$2:$W$322,17,FALSE)</f>
        <v>137.8</v>
      </c>
      <c t="str" s="33" r="T79">
        <f>VLOOKUP(B79,'Razzball Projections'!$B$2:$W$322,18,FALSE)</f>
        <v>171.3</v>
      </c>
      <c t="str" s="33" r="U79">
        <f>VLOOKUP(B79,'Razzball Projections'!$B$2:$W$322,19,FALSE)</f>
        <v>204.8</v>
      </c>
      <c t="str" s="45" r="V79">
        <f>VLOOKUP(B79,'Razzball Projections'!$B$2:$W$322,20,FALSE)</f>
        <v>$13</v>
      </c>
      <c t="str" s="45" r="W79">
        <f>VLOOKUP(B79,'Razzball Projections'!$B$2:$W$322,21,FALSE)</f>
        <v>$15</v>
      </c>
      <c t="str" s="45" r="X79">
        <f>VLOOKUP(B79,'Razzball Projections'!$B$2:$W$322,22,FALSE)</f>
        <v>$18</v>
      </c>
    </row>
    <row customHeight="1" r="80" ht="15.0">
      <c s="44" r="A80">
        <v>78.0</v>
      </c>
      <c t="str" s="29" r="B80">
        <f>'Razzball Projections'!B79</f>
        <v>Larry Fitzgerald</v>
      </c>
      <c t="str" s="4" r="C80">
        <f>VLOOKUP(B80,'Razzball Projections'!$B$2:$W$322,2,FALSE)</f>
        <v>WR</v>
      </c>
      <c t="str" s="4" r="D80">
        <f>VLOOKUP(B80,'Razzball Projections'!$B$2:$W$322,3,FALSE)</f>
        <v>ARI</v>
      </c>
      <c t="str" s="4" r="E80">
        <f>VLOOKUP(B80,'Rankings - Cheat Sheet'!$B$3:$E$323,4,FALSE)</f>
        <v/>
      </c>
      <c t="str" s="4" r="F80">
        <f>VLOOKUP(B80,'Razzball Projections'!$B$2:$W$322,4,FALSE)</f>
        <v>0</v>
      </c>
      <c t="str" s="4" r="G80">
        <f>VLOOKUP(B80,'Razzball Projections'!$B$2:$W$322,5,FALSE)</f>
        <v>0</v>
      </c>
      <c t="str" s="4" r="H80">
        <f>VLOOKUP(B80,'Razzball Projections'!$B$2:$W$322,6,FALSE)</f>
        <v>0</v>
      </c>
      <c t="str" s="4" r="I80">
        <f>VLOOKUP(B80,'Razzball Projections'!$B$2:$W$322,7,FALSE)</f>
        <v>0</v>
      </c>
      <c t="str" s="4" r="J80">
        <f>VLOOKUP(B80,'Razzball Projections'!$B$2:$W$322,8,FALSE)</f>
        <v>0</v>
      </c>
      <c t="str" s="4" r="K80">
        <f>VLOOKUP(B80,'Razzball Projections'!$B$2:$W$322,9,FALSE)</f>
        <v>0</v>
      </c>
      <c t="str" s="4" r="L80">
        <f>VLOOKUP(B80,'Razzball Projections'!$B$2:$W$322,10,FALSE)</f>
        <v>1</v>
      </c>
      <c t="str" s="4" r="M80">
        <f>VLOOKUP(B80,'Razzball Projections'!$B$2:$W$322,11,FALSE)</f>
        <v>7</v>
      </c>
      <c t="str" s="4" r="N80">
        <f>VLOOKUP(B80,'Razzball Projections'!$B$2:$W$322,12,FALSE)</f>
        <v>0</v>
      </c>
      <c t="str" s="4" r="O80">
        <f>VLOOKUP(B80,'Razzball Projections'!$B$2:$W$322,13,FALSE)</f>
        <v>0</v>
      </c>
      <c t="str" s="4" r="P80">
        <f>VLOOKUP(B80,'Razzball Projections'!$B$2:$W$322,14,FALSE)</f>
        <v>73</v>
      </c>
      <c t="str" s="4" r="Q80">
        <f>VLOOKUP(B80,'Razzball Projections'!$B$2:$W$322,15,FALSE)</f>
        <v>924</v>
      </c>
      <c t="str" s="4" r="R80">
        <f>VLOOKUP(B80,'Razzball Projections'!$B$2:$W$322,16,FALSE)</f>
        <v>6</v>
      </c>
      <c t="str" s="33" r="S80">
        <f>VLOOKUP(B80,'Razzball Projections'!$B$2:$W$322,17,FALSE)</f>
        <v>129.1</v>
      </c>
      <c t="str" s="33" r="T80">
        <f>VLOOKUP(B80,'Razzball Projections'!$B$2:$W$322,18,FALSE)</f>
        <v>165.6</v>
      </c>
      <c t="str" s="33" r="U80">
        <f>VLOOKUP(B80,'Razzball Projections'!$B$2:$W$322,19,FALSE)</f>
        <v>202.1</v>
      </c>
      <c t="str" s="45" r="V80">
        <f>VLOOKUP(B80,'Razzball Projections'!$B$2:$W$322,20,FALSE)</f>
        <v>$23</v>
      </c>
      <c t="str" s="45" r="W80">
        <f>VLOOKUP(B80,'Razzball Projections'!$B$2:$W$322,21,FALSE)</f>
        <v>$26</v>
      </c>
      <c t="str" s="45" r="X80">
        <f>VLOOKUP(B80,'Razzball Projections'!$B$2:$W$322,22,FALSE)</f>
        <v>$28</v>
      </c>
    </row>
    <row customHeight="1" r="81" ht="15.0">
      <c s="44" r="A81">
        <v>79.0</v>
      </c>
      <c t="str" s="29" r="B81">
        <f>'Razzball Projections'!B80</f>
        <v>Montee Ball</v>
      </c>
      <c t="str" s="4" r="C81">
        <f>VLOOKUP(B81,'Razzball Projections'!$B$2:$W$322,2,FALSE)</f>
        <v>RB</v>
      </c>
      <c t="str" s="4" r="D81">
        <f>VLOOKUP(B81,'Razzball Projections'!$B$2:$W$322,3,FALSE)</f>
        <v>DEN</v>
      </c>
      <c t="str" s="4" r="E81">
        <f>VLOOKUP(B81,'Rankings - Cheat Sheet'!$B$3:$E$323,4,FALSE)</f>
        <v/>
      </c>
      <c t="str" s="4" r="F81">
        <f>VLOOKUP(B81,'Razzball Projections'!$B$2:$W$322,4,FALSE)</f>
        <v>0</v>
      </c>
      <c t="str" s="4" r="G81">
        <f>VLOOKUP(B81,'Razzball Projections'!$B$2:$W$322,5,FALSE)</f>
        <v>0</v>
      </c>
      <c t="str" s="4" r="H81">
        <f>VLOOKUP(B81,'Razzball Projections'!$B$2:$W$322,6,FALSE)</f>
        <v>0</v>
      </c>
      <c t="str" s="4" r="I81">
        <f>VLOOKUP(B81,'Razzball Projections'!$B$2:$W$322,7,FALSE)</f>
        <v>0</v>
      </c>
      <c t="str" s="4" r="J81">
        <f>VLOOKUP(B81,'Razzball Projections'!$B$2:$W$322,8,FALSE)</f>
        <v>0</v>
      </c>
      <c t="str" s="4" r="K81">
        <f>VLOOKUP(B81,'Razzball Projections'!$B$2:$W$322,9,FALSE)</f>
        <v>0</v>
      </c>
      <c t="str" s="4" r="L81">
        <f>VLOOKUP(B81,'Razzball Projections'!$B$2:$W$322,10,FALSE)</f>
        <v>197</v>
      </c>
      <c t="str" s="4" r="M81">
        <f>VLOOKUP(B81,'Razzball Projections'!$B$2:$W$322,11,FALSE)</f>
        <v>847</v>
      </c>
      <c t="str" s="4" r="N81">
        <f>VLOOKUP(B81,'Razzball Projections'!$B$2:$W$322,12,FALSE)</f>
        <v>6</v>
      </c>
      <c t="str" s="4" r="O81">
        <f>VLOOKUP(B81,'Razzball Projections'!$B$2:$W$322,13,FALSE)</f>
        <v>4</v>
      </c>
      <c t="str" s="4" r="P81">
        <f>VLOOKUP(B81,'Razzball Projections'!$B$2:$W$322,14,FALSE)</f>
        <v>48</v>
      </c>
      <c t="str" s="4" r="Q81">
        <f>VLOOKUP(B81,'Razzball Projections'!$B$2:$W$322,15,FALSE)</f>
        <v>312</v>
      </c>
      <c t="str" s="4" r="R81">
        <f>VLOOKUP(B81,'Razzball Projections'!$B$2:$W$322,16,FALSE)</f>
        <v>1</v>
      </c>
      <c t="str" s="33" r="S81">
        <f>VLOOKUP(B81,'Razzball Projections'!$B$2:$W$322,17,FALSE)</f>
        <v>149.9</v>
      </c>
      <c t="str" s="33" r="T81">
        <f>VLOOKUP(B81,'Razzball Projections'!$B$2:$W$322,18,FALSE)</f>
        <v>173.9</v>
      </c>
      <c t="str" s="33" r="U81">
        <f>VLOOKUP(B81,'Razzball Projections'!$B$2:$W$322,19,FALSE)</f>
        <v>197.9</v>
      </c>
      <c t="str" s="45" r="V81">
        <f>VLOOKUP(B81,'Razzball Projections'!$B$2:$W$322,20,FALSE)</f>
        <v>$29</v>
      </c>
      <c t="str" s="45" r="W81">
        <f>VLOOKUP(B81,'Razzball Projections'!$B$2:$W$322,21,FALSE)</f>
        <v>$26</v>
      </c>
      <c t="str" s="45" r="X81">
        <f>VLOOKUP(B81,'Razzball Projections'!$B$2:$W$322,22,FALSE)</f>
        <v>$24</v>
      </c>
    </row>
    <row customHeight="1" r="82" ht="15.0">
      <c s="44" r="A82">
        <v>80.0</v>
      </c>
      <c t="str" s="29" r="B82">
        <f>'Razzball Projections'!B81</f>
        <v>Brian Hartline</v>
      </c>
      <c t="str" s="4" r="C82">
        <f>VLOOKUP(B82,'Razzball Projections'!$B$2:$W$322,2,FALSE)</f>
        <v>WR</v>
      </c>
      <c t="str" s="4" r="D82">
        <f>VLOOKUP(B82,'Razzball Projections'!$B$2:$W$322,3,FALSE)</f>
        <v>MIA</v>
      </c>
      <c t="str" s="4" r="E82">
        <f>VLOOKUP(B82,'Rankings - Cheat Sheet'!$B$3:$E$323,4,FALSE)</f>
        <v/>
      </c>
      <c t="str" s="4" r="F82">
        <f>VLOOKUP(B82,'Razzball Projections'!$B$2:$W$322,4,FALSE)</f>
        <v>0</v>
      </c>
      <c t="str" s="4" r="G82">
        <f>VLOOKUP(B82,'Razzball Projections'!$B$2:$W$322,5,FALSE)</f>
        <v>0</v>
      </c>
      <c t="str" s="4" r="H82">
        <f>VLOOKUP(B82,'Razzball Projections'!$B$2:$W$322,6,FALSE)</f>
        <v>0</v>
      </c>
      <c t="str" s="4" r="I82">
        <f>VLOOKUP(B82,'Razzball Projections'!$B$2:$W$322,7,FALSE)</f>
        <v>0</v>
      </c>
      <c t="str" s="4" r="J82">
        <f>VLOOKUP(B82,'Razzball Projections'!$B$2:$W$322,8,FALSE)</f>
        <v>0</v>
      </c>
      <c t="str" s="4" r="K82">
        <f>VLOOKUP(B82,'Razzball Projections'!$B$2:$W$322,9,FALSE)</f>
        <v>0</v>
      </c>
      <c t="str" s="4" r="L82">
        <f>VLOOKUP(B82,'Razzball Projections'!$B$2:$W$322,10,FALSE)</f>
        <v>0</v>
      </c>
      <c t="str" s="4" r="M82">
        <f>VLOOKUP(B82,'Razzball Projections'!$B$2:$W$322,11,FALSE)</f>
        <v>0</v>
      </c>
      <c t="str" s="4" r="N82">
        <f>VLOOKUP(B82,'Razzball Projections'!$B$2:$W$322,12,FALSE)</f>
        <v>0</v>
      </c>
      <c t="str" s="4" r="O82">
        <f>VLOOKUP(B82,'Razzball Projections'!$B$2:$W$322,13,FALSE)</f>
        <v>1</v>
      </c>
      <c t="str" s="4" r="P82">
        <f>VLOOKUP(B82,'Razzball Projections'!$B$2:$W$322,14,FALSE)</f>
        <v>71</v>
      </c>
      <c t="str" s="4" r="Q82">
        <f>VLOOKUP(B82,'Razzball Projections'!$B$2:$W$322,15,FALSE)</f>
        <v>976</v>
      </c>
      <c t="str" s="4" r="R82">
        <f>VLOOKUP(B82,'Razzball Projections'!$B$2:$W$322,16,FALSE)</f>
        <v>5</v>
      </c>
      <c t="str" s="33" r="S82">
        <f>VLOOKUP(B82,'Razzball Projections'!$B$2:$W$322,17,FALSE)</f>
        <v>125.6</v>
      </c>
      <c t="str" s="33" r="T82">
        <f>VLOOKUP(B82,'Razzball Projections'!$B$2:$W$322,18,FALSE)</f>
        <v>161.1</v>
      </c>
      <c t="str" s="33" r="U82">
        <f>VLOOKUP(B82,'Razzball Projections'!$B$2:$W$322,19,FALSE)</f>
        <v>196.6</v>
      </c>
      <c t="str" s="45" r="V82">
        <f>VLOOKUP(B82,'Razzball Projections'!$B$2:$W$322,20,FALSE)</f>
        <v>$3</v>
      </c>
      <c t="str" s="45" r="W82">
        <f>VLOOKUP(B82,'Razzball Projections'!$B$2:$W$322,21,FALSE)</f>
        <v>$5</v>
      </c>
      <c t="str" s="45" r="X82">
        <f>VLOOKUP(B82,'Razzball Projections'!$B$2:$W$322,22,FALSE)</f>
        <v>$6</v>
      </c>
    </row>
    <row customHeight="1" r="83" ht="15.0">
      <c s="44" r="A83">
        <v>81.0</v>
      </c>
      <c t="str" s="29" r="B83">
        <f>'Razzball Projections'!B82</f>
        <v>Joique Bell</v>
      </c>
      <c t="str" s="4" r="C83">
        <f>VLOOKUP(B83,'Razzball Projections'!$B$2:$W$322,2,FALSE)</f>
        <v>RB</v>
      </c>
      <c t="str" s="4" r="D83">
        <f>VLOOKUP(B83,'Razzball Projections'!$B$2:$W$322,3,FALSE)</f>
        <v>DET</v>
      </c>
      <c t="str" s="4" r="E83">
        <f>VLOOKUP(B83,'Rankings - Cheat Sheet'!$B$3:$E$323,4,FALSE)</f>
        <v/>
      </c>
      <c t="str" s="4" r="F83">
        <f>VLOOKUP(B83,'Razzball Projections'!$B$2:$W$322,4,FALSE)</f>
        <v>0</v>
      </c>
      <c t="str" s="4" r="G83">
        <f>VLOOKUP(B83,'Razzball Projections'!$B$2:$W$322,5,FALSE)</f>
        <v>0</v>
      </c>
      <c t="str" s="4" r="H83">
        <f>VLOOKUP(B83,'Razzball Projections'!$B$2:$W$322,6,FALSE)</f>
        <v>0</v>
      </c>
      <c t="str" s="4" r="I83">
        <f>VLOOKUP(B83,'Razzball Projections'!$B$2:$W$322,7,FALSE)</f>
        <v>0</v>
      </c>
      <c t="str" s="4" r="J83">
        <f>VLOOKUP(B83,'Razzball Projections'!$B$2:$W$322,8,FALSE)</f>
        <v>0</v>
      </c>
      <c t="str" s="4" r="K83">
        <f>VLOOKUP(B83,'Razzball Projections'!$B$2:$W$322,9,FALSE)</f>
        <v>0</v>
      </c>
      <c t="str" s="4" r="L83">
        <f>VLOOKUP(B83,'Razzball Projections'!$B$2:$W$322,10,FALSE)</f>
        <v>197</v>
      </c>
      <c t="str" s="4" r="M83">
        <f>VLOOKUP(B83,'Razzball Projections'!$B$2:$W$322,11,FALSE)</f>
        <v>843</v>
      </c>
      <c t="str" s="4" r="N83">
        <f>VLOOKUP(B83,'Razzball Projections'!$B$2:$W$322,12,FALSE)</f>
        <v>5</v>
      </c>
      <c t="str" s="4" r="O83">
        <f>VLOOKUP(B83,'Razzball Projections'!$B$2:$W$322,13,FALSE)</f>
        <v>3</v>
      </c>
      <c t="str" s="4" r="P83">
        <f>VLOOKUP(B83,'Razzball Projections'!$B$2:$W$322,14,FALSE)</f>
        <v>43</v>
      </c>
      <c t="str" s="4" r="Q83">
        <f>VLOOKUP(B83,'Razzball Projections'!$B$2:$W$322,15,FALSE)</f>
        <v>361</v>
      </c>
      <c t="str" s="4" r="R83">
        <f>VLOOKUP(B83,'Razzball Projections'!$B$2:$W$322,16,FALSE)</f>
        <v>1</v>
      </c>
      <c t="str" s="33" r="S83">
        <f>VLOOKUP(B83,'Razzball Projections'!$B$2:$W$322,17,FALSE)</f>
        <v>152.6</v>
      </c>
      <c t="str" s="33" r="T83">
        <f>VLOOKUP(B83,'Razzball Projections'!$B$2:$W$322,18,FALSE)</f>
        <v>174.1</v>
      </c>
      <c t="str" s="33" r="U83">
        <f>VLOOKUP(B83,'Razzball Projections'!$B$2:$W$322,19,FALSE)</f>
        <v>195.6</v>
      </c>
      <c t="str" s="45" r="V83">
        <f>VLOOKUP(B83,'Razzball Projections'!$B$2:$W$322,20,FALSE)</f>
        <v>$19</v>
      </c>
      <c t="str" s="45" r="W83">
        <f>VLOOKUP(B83,'Razzball Projections'!$B$2:$W$322,21,FALSE)</f>
        <v>$18</v>
      </c>
      <c t="str" s="45" r="X83">
        <f>VLOOKUP(B83,'Razzball Projections'!$B$2:$W$322,22,FALSE)</f>
        <v>$18</v>
      </c>
    </row>
    <row customHeight="1" r="84" ht="15.0">
      <c s="44" r="A84">
        <v>82.0</v>
      </c>
      <c t="str" s="29" r="B84">
        <f>'Razzball Projections'!B83</f>
        <v>Wes Welker</v>
      </c>
      <c t="str" s="4" r="C84">
        <f>VLOOKUP(B84,'Razzball Projections'!$B$2:$W$322,2,FALSE)</f>
        <v>WR</v>
      </c>
      <c t="str" s="4" r="D84">
        <f>VLOOKUP(B84,'Razzball Projections'!$B$2:$W$322,3,FALSE)</f>
        <v>DEN</v>
      </c>
      <c t="str" s="4" r="E84">
        <f>VLOOKUP(B84,'Rankings - Cheat Sheet'!$B$3:$E$323,4,FALSE)</f>
        <v/>
      </c>
      <c t="str" s="4" r="F84">
        <f>VLOOKUP(B84,'Razzball Projections'!$B$2:$W$322,4,FALSE)</f>
        <v>0</v>
      </c>
      <c t="str" s="4" r="G84">
        <f>VLOOKUP(B84,'Razzball Projections'!$B$2:$W$322,5,FALSE)</f>
        <v>0</v>
      </c>
      <c t="str" s="4" r="H84">
        <f>VLOOKUP(B84,'Razzball Projections'!$B$2:$W$322,6,FALSE)</f>
        <v>0</v>
      </c>
      <c t="str" s="4" r="I84">
        <f>VLOOKUP(B84,'Razzball Projections'!$B$2:$W$322,7,FALSE)</f>
        <v>0</v>
      </c>
      <c t="str" s="4" r="J84">
        <f>VLOOKUP(B84,'Razzball Projections'!$B$2:$W$322,8,FALSE)</f>
        <v>0</v>
      </c>
      <c t="str" s="4" r="K84">
        <f>VLOOKUP(B84,'Razzball Projections'!$B$2:$W$322,9,FALSE)</f>
        <v>0</v>
      </c>
      <c t="str" s="4" r="L84">
        <f>VLOOKUP(B84,'Razzball Projections'!$B$2:$W$322,10,FALSE)</f>
        <v>0</v>
      </c>
      <c t="str" s="4" r="M84">
        <f>VLOOKUP(B84,'Razzball Projections'!$B$2:$W$322,11,FALSE)</f>
        <v>0</v>
      </c>
      <c t="str" s="4" r="N84">
        <f>VLOOKUP(B84,'Razzball Projections'!$B$2:$W$322,12,FALSE)</f>
        <v>0</v>
      </c>
      <c t="str" s="4" r="O84">
        <f>VLOOKUP(B84,'Razzball Projections'!$B$2:$W$322,13,FALSE)</f>
        <v>1</v>
      </c>
      <c t="str" s="4" r="P84">
        <f>VLOOKUP(B84,'Razzball Projections'!$B$2:$W$322,14,FALSE)</f>
        <v>72</v>
      </c>
      <c t="str" s="4" r="Q84">
        <f>VLOOKUP(B84,'Razzball Projections'!$B$2:$W$322,15,FALSE)</f>
        <v>889</v>
      </c>
      <c t="str" s="4" r="R84">
        <f>VLOOKUP(B84,'Razzball Projections'!$B$2:$W$322,16,FALSE)</f>
        <v>6</v>
      </c>
      <c t="str" s="33" r="S84">
        <f>VLOOKUP(B84,'Razzball Projections'!$B$2:$W$322,17,FALSE)</f>
        <v>122.9</v>
      </c>
      <c t="str" s="33" r="T84">
        <f>VLOOKUP(B84,'Razzball Projections'!$B$2:$W$322,18,FALSE)</f>
        <v>158.9</v>
      </c>
      <c t="str" s="33" r="U84">
        <f>VLOOKUP(B84,'Razzball Projections'!$B$2:$W$322,19,FALSE)</f>
        <v>194.9</v>
      </c>
      <c t="str" s="45" r="V84">
        <f>VLOOKUP(B84,'Razzball Projections'!$B$2:$W$322,20,FALSE)</f>
        <v>$17</v>
      </c>
      <c t="str" s="45" r="W84">
        <f>VLOOKUP(B84,'Razzball Projections'!$B$2:$W$322,21,FALSE)</f>
        <v>$20</v>
      </c>
      <c t="str" s="45" r="X84">
        <f>VLOOKUP(B84,'Razzball Projections'!$B$2:$W$322,22,FALSE)</f>
        <v>$21</v>
      </c>
    </row>
    <row customHeight="1" r="85" ht="15.0">
      <c s="44" r="A85">
        <v>83.0</v>
      </c>
      <c t="str" s="29" r="B85">
        <f>'Razzball Projections'!B84</f>
        <v>Dennis Pitta</v>
      </c>
      <c t="str" s="4" r="C85">
        <f>VLOOKUP(B85,'Razzball Projections'!$B$2:$W$322,2,FALSE)</f>
        <v>TE</v>
      </c>
      <c t="str" s="4" r="D85">
        <f>VLOOKUP(B85,'Razzball Projections'!$B$2:$W$322,3,FALSE)</f>
        <v>BAL</v>
      </c>
      <c t="str" s="4" r="E85">
        <f>VLOOKUP(B85,'Rankings - Cheat Sheet'!$B$3:$E$323,4,FALSE)</f>
        <v/>
      </c>
      <c t="str" s="4" r="F85">
        <f>VLOOKUP(B85,'Razzball Projections'!$B$2:$W$322,4,FALSE)</f>
        <v>0</v>
      </c>
      <c t="str" s="4" r="G85">
        <f>VLOOKUP(B85,'Razzball Projections'!$B$2:$W$322,5,FALSE)</f>
        <v>0</v>
      </c>
      <c t="str" s="4" r="H85">
        <f>VLOOKUP(B85,'Razzball Projections'!$B$2:$W$322,6,FALSE)</f>
        <v>0</v>
      </c>
      <c t="str" s="4" r="I85">
        <f>VLOOKUP(B85,'Razzball Projections'!$B$2:$W$322,7,FALSE)</f>
        <v>0</v>
      </c>
      <c t="str" s="4" r="J85">
        <f>VLOOKUP(B85,'Razzball Projections'!$B$2:$W$322,8,FALSE)</f>
        <v>0</v>
      </c>
      <c t="str" s="4" r="K85">
        <f>VLOOKUP(B85,'Razzball Projections'!$B$2:$W$322,9,FALSE)</f>
        <v>0</v>
      </c>
      <c t="str" s="4" r="L85">
        <f>VLOOKUP(B85,'Razzball Projections'!$B$2:$W$322,10,FALSE)</f>
        <v>0</v>
      </c>
      <c t="str" s="4" r="M85">
        <f>VLOOKUP(B85,'Razzball Projections'!$B$2:$W$322,11,FALSE)</f>
        <v>0</v>
      </c>
      <c t="str" s="4" r="N85">
        <f>VLOOKUP(B85,'Razzball Projections'!$B$2:$W$322,12,FALSE)</f>
        <v>0</v>
      </c>
      <c t="str" s="4" r="O85">
        <f>VLOOKUP(B85,'Razzball Projections'!$B$2:$W$322,13,FALSE)</f>
        <v>0</v>
      </c>
      <c t="str" s="4" r="P85">
        <f>VLOOKUP(B85,'Razzball Projections'!$B$2:$W$322,14,FALSE)</f>
        <v>73</v>
      </c>
      <c t="str" s="4" r="Q85">
        <f>VLOOKUP(B85,'Razzball Projections'!$B$2:$W$322,15,FALSE)</f>
        <v>798</v>
      </c>
      <c t="str" s="4" r="R85">
        <f>VLOOKUP(B85,'Razzball Projections'!$B$2:$W$322,16,FALSE)</f>
        <v>7</v>
      </c>
      <c t="str" s="33" r="S85">
        <f>VLOOKUP(B85,'Razzball Projections'!$B$2:$W$322,17,FALSE)</f>
        <v>121.8</v>
      </c>
      <c t="str" s="33" r="T85">
        <f>VLOOKUP(B85,'Razzball Projections'!$B$2:$W$322,18,FALSE)</f>
        <v>158.3</v>
      </c>
      <c t="str" s="33" r="U85">
        <f>VLOOKUP(B85,'Razzball Projections'!$B$2:$W$322,19,FALSE)</f>
        <v>194.8</v>
      </c>
      <c t="str" s="45" r="V85">
        <f>VLOOKUP(B85,'Razzball Projections'!$B$2:$W$322,20,FALSE)</f>
        <v>$10</v>
      </c>
      <c t="str" s="45" r="W85">
        <f>VLOOKUP(B85,'Razzball Projections'!$B$2:$W$322,21,FALSE)</f>
        <v>$11</v>
      </c>
      <c t="str" s="45" r="X85">
        <f>VLOOKUP(B85,'Razzball Projections'!$B$2:$W$322,22,FALSE)</f>
        <v>$12</v>
      </c>
    </row>
    <row customHeight="1" r="86" ht="15.0">
      <c s="44" r="A86">
        <v>84.0</v>
      </c>
      <c t="str" s="29" r="B86">
        <f>'Razzball Projections'!B85</f>
        <v>Cordarrelle Patterson</v>
      </c>
      <c t="str" s="4" r="C86">
        <f>VLOOKUP(B86,'Razzball Projections'!$B$2:$W$322,2,FALSE)</f>
        <v>WR</v>
      </c>
      <c t="str" s="4" r="D86">
        <f>VLOOKUP(B86,'Razzball Projections'!$B$2:$W$322,3,FALSE)</f>
        <v>MIN</v>
      </c>
      <c t="str" s="4" r="E86">
        <f>VLOOKUP(B86,'Rankings - Cheat Sheet'!$B$3:$E$323,4,FALSE)</f>
        <v/>
      </c>
      <c t="str" s="4" r="F86">
        <f>VLOOKUP(B86,'Razzball Projections'!$B$2:$W$322,4,FALSE)</f>
        <v>0</v>
      </c>
      <c t="str" s="4" r="G86">
        <f>VLOOKUP(B86,'Razzball Projections'!$B$2:$W$322,5,FALSE)</f>
        <v>0</v>
      </c>
      <c t="str" s="4" r="H86">
        <f>VLOOKUP(B86,'Razzball Projections'!$B$2:$W$322,6,FALSE)</f>
        <v>0</v>
      </c>
      <c t="str" s="4" r="I86">
        <f>VLOOKUP(B86,'Razzball Projections'!$B$2:$W$322,7,FALSE)</f>
        <v>0</v>
      </c>
      <c t="str" s="4" r="J86">
        <f>VLOOKUP(B86,'Razzball Projections'!$B$2:$W$322,8,FALSE)</f>
        <v>0</v>
      </c>
      <c t="str" s="4" r="K86">
        <f>VLOOKUP(B86,'Razzball Projections'!$B$2:$W$322,9,FALSE)</f>
        <v>0</v>
      </c>
      <c t="str" s="4" r="L86">
        <f>VLOOKUP(B86,'Razzball Projections'!$B$2:$W$322,10,FALSE)</f>
        <v>18</v>
      </c>
      <c t="str" s="4" r="M86">
        <f>VLOOKUP(B86,'Razzball Projections'!$B$2:$W$322,11,FALSE)</f>
        <v>115</v>
      </c>
      <c t="str" s="4" r="N86">
        <f>VLOOKUP(B86,'Razzball Projections'!$B$2:$W$322,12,FALSE)</f>
        <v>1</v>
      </c>
      <c t="str" s="4" r="O86">
        <f>VLOOKUP(B86,'Razzball Projections'!$B$2:$W$322,13,FALSE)</f>
        <v>1</v>
      </c>
      <c t="str" s="4" r="P86">
        <f>VLOOKUP(B86,'Razzball Projections'!$B$2:$W$322,14,FALSE)</f>
        <v>59</v>
      </c>
      <c t="str" s="4" r="Q86">
        <f>VLOOKUP(B86,'Razzball Projections'!$B$2:$W$322,15,FALSE)</f>
        <v>831</v>
      </c>
      <c t="str" s="4" r="R86">
        <f>VLOOKUP(B86,'Razzball Projections'!$B$2:$W$322,16,FALSE)</f>
        <v>6</v>
      </c>
      <c t="str" s="33" r="S86">
        <f>VLOOKUP(B86,'Razzball Projections'!$B$2:$W$322,17,FALSE)</f>
        <v>134.6</v>
      </c>
      <c t="str" s="33" r="T86">
        <f>VLOOKUP(B86,'Razzball Projections'!$B$2:$W$322,18,FALSE)</f>
        <v>164.1</v>
      </c>
      <c t="str" s="33" r="U86">
        <f>VLOOKUP(B86,'Razzball Projections'!$B$2:$W$322,19,FALSE)</f>
        <v>193.6</v>
      </c>
      <c t="str" s="45" r="V86">
        <f>VLOOKUP(B86,'Razzball Projections'!$B$2:$W$322,20,FALSE)</f>
        <v>$22</v>
      </c>
      <c t="str" s="45" r="W86">
        <f>VLOOKUP(B86,'Razzball Projections'!$B$2:$W$322,21,FALSE)</f>
        <v>$23</v>
      </c>
      <c t="str" s="45" r="X86">
        <f>VLOOKUP(B86,'Razzball Projections'!$B$2:$W$322,22,FALSE)</f>
        <v>$23</v>
      </c>
    </row>
    <row customHeight="1" r="87" ht="15.0">
      <c s="44" r="A87">
        <v>85.0</v>
      </c>
      <c t="str" s="29" r="B87">
        <f>'Razzball Projections'!B86</f>
        <v>Percy Harvin</v>
      </c>
      <c t="str" s="4" r="C87">
        <f>VLOOKUP(B87,'Razzball Projections'!$B$2:$W$322,2,FALSE)</f>
        <v>WR</v>
      </c>
      <c t="str" s="4" r="D87">
        <f>VLOOKUP(B87,'Razzball Projections'!$B$2:$W$322,3,FALSE)</f>
        <v>SEA</v>
      </c>
      <c t="str" s="4" r="E87">
        <f>VLOOKUP(B87,'Rankings - Cheat Sheet'!$B$3:$E$323,4,FALSE)</f>
        <v/>
      </c>
      <c t="str" s="4" r="F87">
        <f>VLOOKUP(B87,'Razzball Projections'!$B$2:$W$322,4,FALSE)</f>
        <v>0</v>
      </c>
      <c t="str" s="4" r="G87">
        <f>VLOOKUP(B87,'Razzball Projections'!$B$2:$W$322,5,FALSE)</f>
        <v>0</v>
      </c>
      <c t="str" s="4" r="H87">
        <f>VLOOKUP(B87,'Razzball Projections'!$B$2:$W$322,6,FALSE)</f>
        <v>0</v>
      </c>
      <c t="str" s="4" r="I87">
        <f>VLOOKUP(B87,'Razzball Projections'!$B$2:$W$322,7,FALSE)</f>
        <v>0</v>
      </c>
      <c t="str" s="4" r="J87">
        <f>VLOOKUP(B87,'Razzball Projections'!$B$2:$W$322,8,FALSE)</f>
        <v>0</v>
      </c>
      <c t="str" s="4" r="K87">
        <f>VLOOKUP(B87,'Razzball Projections'!$B$2:$W$322,9,FALSE)</f>
        <v>0</v>
      </c>
      <c t="str" s="4" r="L87">
        <f>VLOOKUP(B87,'Razzball Projections'!$B$2:$W$322,10,FALSE)</f>
        <v>21</v>
      </c>
      <c t="str" s="4" r="M87">
        <f>VLOOKUP(B87,'Razzball Projections'!$B$2:$W$322,11,FALSE)</f>
        <v>113</v>
      </c>
      <c t="str" s="4" r="N87">
        <f>VLOOKUP(B87,'Razzball Projections'!$B$2:$W$322,12,FALSE)</f>
        <v>1</v>
      </c>
      <c t="str" s="4" r="O87">
        <f>VLOOKUP(B87,'Razzball Projections'!$B$2:$W$322,13,FALSE)</f>
        <v>1</v>
      </c>
      <c t="str" s="4" r="P87">
        <f>VLOOKUP(B87,'Razzball Projections'!$B$2:$W$322,14,FALSE)</f>
        <v>65</v>
      </c>
      <c t="str" s="4" r="Q87">
        <f>VLOOKUP(B87,'Razzball Projections'!$B$2:$W$322,15,FALSE)</f>
        <v>817</v>
      </c>
      <c t="str" s="4" r="R87">
        <f>VLOOKUP(B87,'Razzball Projections'!$B$2:$W$322,16,FALSE)</f>
        <v>5</v>
      </c>
      <c t="str" s="33" r="S87">
        <f>VLOOKUP(B87,'Razzball Projections'!$B$2:$W$322,17,FALSE)</f>
        <v>128.0</v>
      </c>
      <c t="str" s="33" r="T87">
        <f>VLOOKUP(B87,'Razzball Projections'!$B$2:$W$322,18,FALSE)</f>
        <v>160.5</v>
      </c>
      <c t="str" s="33" r="U87">
        <f>VLOOKUP(B87,'Razzball Projections'!$B$2:$W$322,19,FALSE)</f>
        <v>193.0</v>
      </c>
      <c t="str" s="45" r="V87">
        <f>VLOOKUP(B87,'Razzball Projections'!$B$2:$W$322,20,FALSE)</f>
        <v>$18</v>
      </c>
      <c t="str" s="45" r="W87">
        <f>VLOOKUP(B87,'Razzball Projections'!$B$2:$W$322,21,FALSE)</f>
        <v>$20</v>
      </c>
      <c t="str" s="45" r="X87">
        <f>VLOOKUP(B87,'Razzball Projections'!$B$2:$W$322,22,FALSE)</f>
        <v>$21</v>
      </c>
    </row>
    <row customHeight="1" r="88" ht="15.0">
      <c s="44" r="A88">
        <v>86.0</v>
      </c>
      <c t="str" s="29" r="B88">
        <f>'Razzball Projections'!B87</f>
        <v>Jeremy Maclin</v>
      </c>
      <c t="str" s="4" r="C88">
        <f>VLOOKUP(B88,'Razzball Projections'!$B$2:$W$322,2,FALSE)</f>
        <v>WR</v>
      </c>
      <c t="str" s="4" r="D88">
        <f>VLOOKUP(B88,'Razzball Projections'!$B$2:$W$322,3,FALSE)</f>
        <v>PHI</v>
      </c>
      <c t="str" s="4" r="E88">
        <f>VLOOKUP(B88,'Rankings - Cheat Sheet'!$B$3:$E$323,4,FALSE)</f>
        <v/>
      </c>
      <c t="str" s="4" r="F88">
        <f>VLOOKUP(B88,'Razzball Projections'!$B$2:$W$322,4,FALSE)</f>
        <v>0</v>
      </c>
      <c t="str" s="4" r="G88">
        <f>VLOOKUP(B88,'Razzball Projections'!$B$2:$W$322,5,FALSE)</f>
        <v>0</v>
      </c>
      <c t="str" s="4" r="H88">
        <f>VLOOKUP(B88,'Razzball Projections'!$B$2:$W$322,6,FALSE)</f>
        <v>0</v>
      </c>
      <c t="str" s="4" r="I88">
        <f>VLOOKUP(B88,'Razzball Projections'!$B$2:$W$322,7,FALSE)</f>
        <v>0</v>
      </c>
      <c t="str" s="4" r="J88">
        <f>VLOOKUP(B88,'Razzball Projections'!$B$2:$W$322,8,FALSE)</f>
        <v>0</v>
      </c>
      <c t="str" s="4" r="K88">
        <f>VLOOKUP(B88,'Razzball Projections'!$B$2:$W$322,9,FALSE)</f>
        <v>0</v>
      </c>
      <c t="str" s="4" r="L88">
        <f>VLOOKUP(B88,'Razzball Projections'!$B$2:$W$322,10,FALSE)</f>
        <v>0</v>
      </c>
      <c t="str" s="4" r="M88">
        <f>VLOOKUP(B88,'Razzball Projections'!$B$2:$W$322,11,FALSE)</f>
        <v>0</v>
      </c>
      <c t="str" s="4" r="N88">
        <f>VLOOKUP(B88,'Razzball Projections'!$B$2:$W$322,12,FALSE)</f>
        <v>0</v>
      </c>
      <c t="str" s="4" r="O88">
        <f>VLOOKUP(B88,'Razzball Projections'!$B$2:$W$322,13,FALSE)</f>
        <v>1</v>
      </c>
      <c t="str" s="4" r="P88">
        <f>VLOOKUP(B88,'Razzball Projections'!$B$2:$W$322,14,FALSE)</f>
        <v>70</v>
      </c>
      <c t="str" s="4" r="Q88">
        <f>VLOOKUP(B88,'Razzball Projections'!$B$2:$W$322,15,FALSE)</f>
        <v>924</v>
      </c>
      <c t="str" s="4" r="R88">
        <f>VLOOKUP(B88,'Razzball Projections'!$B$2:$W$322,16,FALSE)</f>
        <v>5</v>
      </c>
      <c t="str" s="33" r="S88">
        <f>VLOOKUP(B88,'Razzball Projections'!$B$2:$W$322,17,FALSE)</f>
        <v>121.4</v>
      </c>
      <c t="str" s="33" r="T88">
        <f>VLOOKUP(B88,'Razzball Projections'!$B$2:$W$322,18,FALSE)</f>
        <v>156.4</v>
      </c>
      <c t="str" s="33" r="U88">
        <f>VLOOKUP(B88,'Razzball Projections'!$B$2:$W$322,19,FALSE)</f>
        <v>191.4</v>
      </c>
      <c t="str" s="45" r="V88">
        <f>VLOOKUP(B88,'Razzball Projections'!$B$2:$W$322,20,FALSE)</f>
        <v>$15</v>
      </c>
      <c t="str" s="45" r="W88">
        <f>VLOOKUP(B88,'Razzball Projections'!$B$2:$W$322,21,FALSE)</f>
        <v>$17</v>
      </c>
      <c t="str" s="45" r="X88">
        <f>VLOOKUP(B88,'Razzball Projections'!$B$2:$W$322,22,FALSE)</f>
        <v>$19</v>
      </c>
    </row>
    <row customHeight="1" r="89" ht="15.0">
      <c s="44" r="A89">
        <v>87.0</v>
      </c>
      <c t="str" s="29" r="B89">
        <f>'Razzball Projections'!B88</f>
        <v>Torrey Smith</v>
      </c>
      <c t="str" s="4" r="C89">
        <f>VLOOKUP(B89,'Razzball Projections'!$B$2:$W$322,2,FALSE)</f>
        <v>WR</v>
      </c>
      <c t="str" s="4" r="D89">
        <f>VLOOKUP(B89,'Razzball Projections'!$B$2:$W$322,3,FALSE)</f>
        <v>BAL</v>
      </c>
      <c t="str" s="4" r="E89">
        <f>VLOOKUP(B89,'Rankings - Cheat Sheet'!$B$3:$E$323,4,FALSE)</f>
        <v/>
      </c>
      <c t="str" s="4" r="F89">
        <f>VLOOKUP(B89,'Razzball Projections'!$B$2:$W$322,4,FALSE)</f>
        <v>0</v>
      </c>
      <c t="str" s="4" r="G89">
        <f>VLOOKUP(B89,'Razzball Projections'!$B$2:$W$322,5,FALSE)</f>
        <v>0</v>
      </c>
      <c t="str" s="4" r="H89">
        <f>VLOOKUP(B89,'Razzball Projections'!$B$2:$W$322,6,FALSE)</f>
        <v>0</v>
      </c>
      <c t="str" s="4" r="I89">
        <f>VLOOKUP(B89,'Razzball Projections'!$B$2:$W$322,7,FALSE)</f>
        <v>0</v>
      </c>
      <c t="str" s="4" r="J89">
        <f>VLOOKUP(B89,'Razzball Projections'!$B$2:$W$322,8,FALSE)</f>
        <v>0</v>
      </c>
      <c t="str" s="4" r="K89">
        <f>VLOOKUP(B89,'Razzball Projections'!$B$2:$W$322,9,FALSE)</f>
        <v>0</v>
      </c>
      <c t="str" s="4" r="L89">
        <f>VLOOKUP(B89,'Razzball Projections'!$B$2:$W$322,10,FALSE)</f>
        <v>2</v>
      </c>
      <c t="str" s="4" r="M89">
        <f>VLOOKUP(B89,'Razzball Projections'!$B$2:$W$322,11,FALSE)</f>
        <v>17</v>
      </c>
      <c t="str" s="4" r="N89">
        <f>VLOOKUP(B89,'Razzball Projections'!$B$2:$W$322,12,FALSE)</f>
        <v>0</v>
      </c>
      <c t="str" s="4" r="O89">
        <f>VLOOKUP(B89,'Razzball Projections'!$B$2:$W$322,13,FALSE)</f>
        <v>1</v>
      </c>
      <c t="str" s="4" r="P89">
        <f>VLOOKUP(B89,'Razzball Projections'!$B$2:$W$322,14,FALSE)</f>
        <v>62</v>
      </c>
      <c t="str" s="4" r="Q89">
        <f>VLOOKUP(B89,'Razzball Projections'!$B$2:$W$322,15,FALSE)</f>
        <v>981</v>
      </c>
      <c t="str" s="4" r="R89">
        <f>VLOOKUP(B89,'Razzball Projections'!$B$2:$W$322,16,FALSE)</f>
        <v>5</v>
      </c>
      <c t="str" s="33" r="S89">
        <f>VLOOKUP(B89,'Razzball Projections'!$B$2:$W$322,17,FALSE)</f>
        <v>128.8</v>
      </c>
      <c t="str" s="33" r="T89">
        <f>VLOOKUP(B89,'Razzball Projections'!$B$2:$W$322,18,FALSE)</f>
        <v>159.8</v>
      </c>
      <c t="str" s="33" r="U89">
        <f>VLOOKUP(B89,'Razzball Projections'!$B$2:$W$322,19,FALSE)</f>
        <v>190.8</v>
      </c>
      <c t="str" s="45" r="V89">
        <f>VLOOKUP(B89,'Razzball Projections'!$B$2:$W$322,20,FALSE)</f>
        <v>$14</v>
      </c>
      <c t="str" s="45" r="W89">
        <f>VLOOKUP(B89,'Razzball Projections'!$B$2:$W$322,21,FALSE)</f>
        <v>$15</v>
      </c>
      <c t="str" s="45" r="X89">
        <f>VLOOKUP(B89,'Razzball Projections'!$B$2:$W$322,22,FALSE)</f>
        <v>$15</v>
      </c>
    </row>
    <row customHeight="1" r="90" ht="15.0">
      <c s="44" r="A90">
        <v>88.0</v>
      </c>
      <c t="str" s="29" r="B90">
        <f>'Razzball Projections'!B89</f>
        <v>Ryan Fitzpatrick</v>
      </c>
      <c t="str" s="4" r="C90">
        <f>VLOOKUP(B90,'Razzball Projections'!$B$2:$W$322,2,FALSE)</f>
        <v>QB</v>
      </c>
      <c t="str" s="4" r="D90">
        <f>VLOOKUP(B90,'Razzball Projections'!$B$2:$W$322,3,FALSE)</f>
        <v>HOU</v>
      </c>
      <c t="str" s="4" r="E90">
        <f>VLOOKUP(B90,'Rankings - Cheat Sheet'!$B$3:$E$323,4,FALSE)</f>
        <v/>
      </c>
      <c t="str" s="4" r="F90">
        <f>VLOOKUP(B90,'Razzball Projections'!$B$2:$W$322,4,FALSE)</f>
        <v>470</v>
      </c>
      <c t="str" s="4" r="G90">
        <f>VLOOKUP(B90,'Razzball Projections'!$B$2:$W$322,5,FALSE)</f>
        <v>287</v>
      </c>
      <c t="str" s="4" r="H90">
        <f>VLOOKUP(B90,'Razzball Projections'!$B$2:$W$322,6,FALSE)</f>
        <v>61.1</v>
      </c>
      <c t="str" s="4" r="I90">
        <f>VLOOKUP(B90,'Razzball Projections'!$B$2:$W$322,7,FALSE)</f>
        <v>3345</v>
      </c>
      <c t="str" s="4" r="J90">
        <f>VLOOKUP(B90,'Razzball Projections'!$B$2:$W$322,8,FALSE)</f>
        <v>16</v>
      </c>
      <c t="str" s="4" r="K90">
        <f>VLOOKUP(B90,'Razzball Projections'!$B$2:$W$322,9,FALSE)</f>
        <v>11</v>
      </c>
      <c t="str" s="4" r="L90">
        <f>VLOOKUP(B90,'Razzball Projections'!$B$2:$W$322,10,FALSE)</f>
        <v>28</v>
      </c>
      <c t="str" s="4" r="M90">
        <f>VLOOKUP(B90,'Razzball Projections'!$B$2:$W$322,11,FALSE)</f>
        <v>148</v>
      </c>
      <c t="str" s="4" r="N90">
        <f>VLOOKUP(B90,'Razzball Projections'!$B$2:$W$322,12,FALSE)</f>
        <v>1</v>
      </c>
      <c t="str" s="4" r="O90">
        <f>VLOOKUP(B90,'Razzball Projections'!$B$2:$W$322,13,FALSE)</f>
        <v>3</v>
      </c>
      <c t="str" s="4" r="P90">
        <f>VLOOKUP(B90,'Razzball Projections'!$B$2:$W$322,14,FALSE)</f>
        <v>0</v>
      </c>
      <c t="str" s="4" r="Q90">
        <f>VLOOKUP(B90,'Razzball Projections'!$B$2:$W$322,15,FALSE)</f>
        <v>0</v>
      </c>
      <c t="str" s="4" r="R90">
        <f>VLOOKUP(B90,'Razzball Projections'!$B$2:$W$322,16,FALSE)</f>
        <v>0</v>
      </c>
      <c t="str" s="33" r="S90">
        <f>VLOOKUP(B90,'Razzball Projections'!$B$2:$W$322,17,FALSE)</f>
        <v>189.8</v>
      </c>
      <c t="str" s="33" r="T90">
        <f>VLOOKUP(B90,'Razzball Projections'!$B$2:$W$322,18,FALSE)</f>
        <v>189.8</v>
      </c>
      <c t="str" s="33" r="U90">
        <f>VLOOKUP(B90,'Razzball Projections'!$B$2:$W$322,19,FALSE)</f>
        <v>189.8</v>
      </c>
      <c t="str" s="45" r="V90">
        <f>VLOOKUP(B90,'Razzball Projections'!$B$2:$W$322,20,FALSE)</f>
        <v>$0</v>
      </c>
      <c t="str" s="45" r="W90">
        <f>VLOOKUP(B90,'Razzball Projections'!$B$2:$W$322,21,FALSE)</f>
        <v>$0</v>
      </c>
      <c t="str" s="45" r="X90">
        <f>VLOOKUP(B90,'Razzball Projections'!$B$2:$W$322,22,FALSE)</f>
        <v>$0</v>
      </c>
    </row>
    <row customHeight="1" r="91" ht="15.0">
      <c s="44" r="A91">
        <v>89.0</v>
      </c>
      <c t="str" s="29" r="B91">
        <f>'Razzball Projections'!B90</f>
        <v>Ray Rice</v>
      </c>
      <c t="str" s="4" r="C91">
        <f>VLOOKUP(B91,'Razzball Projections'!$B$2:$W$322,2,FALSE)</f>
        <v>RB</v>
      </c>
      <c t="str" s="4" r="D91">
        <f>VLOOKUP(B91,'Razzball Projections'!$B$2:$W$322,3,FALSE)</f>
        <v>BAL</v>
      </c>
      <c t="str" s="4" r="E91">
        <f>VLOOKUP(B91,'Rankings - Cheat Sheet'!$B$3:$E$323,4,FALSE)</f>
        <v/>
      </c>
      <c t="str" s="4" r="F91">
        <f>VLOOKUP(B91,'Razzball Projections'!$B$2:$W$322,4,FALSE)</f>
        <v>0</v>
      </c>
      <c t="str" s="4" r="G91">
        <f>VLOOKUP(B91,'Razzball Projections'!$B$2:$W$322,5,FALSE)</f>
        <v>0</v>
      </c>
      <c t="str" s="4" r="H91">
        <f>VLOOKUP(B91,'Razzball Projections'!$B$2:$W$322,6,FALSE)</f>
        <v>0</v>
      </c>
      <c t="str" s="4" r="I91">
        <f>VLOOKUP(B91,'Razzball Projections'!$B$2:$W$322,7,FALSE)</f>
        <v>0</v>
      </c>
      <c t="str" s="4" r="J91">
        <f>VLOOKUP(B91,'Razzball Projections'!$B$2:$W$322,8,FALSE)</f>
        <v>0</v>
      </c>
      <c t="str" s="4" r="K91">
        <f>VLOOKUP(B91,'Razzball Projections'!$B$2:$W$322,9,FALSE)</f>
        <v>0</v>
      </c>
      <c t="str" s="4" r="L91">
        <f>VLOOKUP(B91,'Razzball Projections'!$B$2:$W$322,10,FALSE)</f>
        <v>237</v>
      </c>
      <c t="str" s="4" r="M91">
        <f>VLOOKUP(B91,'Razzball Projections'!$B$2:$W$322,11,FALSE)</f>
        <v>778</v>
      </c>
      <c t="str" s="4" r="N91">
        <f>VLOOKUP(B91,'Razzball Projections'!$B$2:$W$322,12,FALSE)</f>
        <v>4</v>
      </c>
      <c t="str" s="4" r="O91">
        <f>VLOOKUP(B91,'Razzball Projections'!$B$2:$W$322,13,FALSE)</f>
        <v>3</v>
      </c>
      <c t="str" s="4" r="P91">
        <f>VLOOKUP(B91,'Razzball Projections'!$B$2:$W$322,14,FALSE)</f>
        <v>51</v>
      </c>
      <c t="str" s="4" r="Q91">
        <f>VLOOKUP(B91,'Razzball Projections'!$B$2:$W$322,15,FALSE)</f>
        <v>358</v>
      </c>
      <c t="str" s="4" r="R91">
        <f>VLOOKUP(B91,'Razzball Projections'!$B$2:$W$322,16,FALSE)</f>
        <v>1</v>
      </c>
      <c t="str" s="33" r="S91">
        <f>VLOOKUP(B91,'Razzball Projections'!$B$2:$W$322,17,FALSE)</f>
        <v>137.6</v>
      </c>
      <c t="str" s="33" r="T91">
        <f>VLOOKUP(B91,'Razzball Projections'!$B$2:$W$322,18,FALSE)</f>
        <v>163.1</v>
      </c>
      <c t="str" s="33" r="U91">
        <f>VLOOKUP(B91,'Razzball Projections'!$B$2:$W$322,19,FALSE)</f>
        <v>188.6</v>
      </c>
      <c t="str" s="45" r="V91">
        <f>VLOOKUP(B91,'Razzball Projections'!$B$2:$W$322,20,FALSE)</f>
        <v>$13</v>
      </c>
      <c t="str" s="45" r="W91">
        <f>VLOOKUP(B91,'Razzball Projections'!$B$2:$W$322,21,FALSE)</f>
        <v>$18</v>
      </c>
      <c t="str" s="45" r="X91">
        <f>VLOOKUP(B91,'Razzball Projections'!$B$2:$W$322,22,FALSE)</f>
        <v>$17</v>
      </c>
    </row>
    <row customHeight="1" r="92" ht="15.0">
      <c s="44" r="A92">
        <v>90.0</v>
      </c>
      <c t="str" s="29" r="B92">
        <f>'Razzball Projections'!B91</f>
        <v>Terrance Williams</v>
      </c>
      <c t="str" s="4" r="C92">
        <f>VLOOKUP(B92,'Razzball Projections'!$B$2:$W$322,2,FALSE)</f>
        <v>WR</v>
      </c>
      <c t="str" s="4" r="D92">
        <f>VLOOKUP(B92,'Razzball Projections'!$B$2:$W$322,3,FALSE)</f>
        <v>DAL</v>
      </c>
      <c t="str" s="4" r="E92">
        <f>VLOOKUP(B92,'Rankings - Cheat Sheet'!$B$3:$E$323,4,FALSE)</f>
        <v/>
      </c>
      <c t="str" s="4" r="F92">
        <f>VLOOKUP(B92,'Razzball Projections'!$B$2:$W$322,4,FALSE)</f>
        <v>0</v>
      </c>
      <c t="str" s="4" r="G92">
        <f>VLOOKUP(B92,'Razzball Projections'!$B$2:$W$322,5,FALSE)</f>
        <v>0</v>
      </c>
      <c t="str" s="4" r="H92">
        <f>VLOOKUP(B92,'Razzball Projections'!$B$2:$W$322,6,FALSE)</f>
        <v>0</v>
      </c>
      <c t="str" s="4" r="I92">
        <f>VLOOKUP(B92,'Razzball Projections'!$B$2:$W$322,7,FALSE)</f>
        <v>0</v>
      </c>
      <c t="str" s="4" r="J92">
        <f>VLOOKUP(B92,'Razzball Projections'!$B$2:$W$322,8,FALSE)</f>
        <v>0</v>
      </c>
      <c t="str" s="4" r="K92">
        <f>VLOOKUP(B92,'Razzball Projections'!$B$2:$W$322,9,FALSE)</f>
        <v>0</v>
      </c>
      <c t="str" s="4" r="L92">
        <f>VLOOKUP(B92,'Razzball Projections'!$B$2:$W$322,10,FALSE)</f>
        <v>2</v>
      </c>
      <c t="str" s="4" r="M92">
        <f>VLOOKUP(B92,'Razzball Projections'!$B$2:$W$322,11,FALSE)</f>
        <v>10</v>
      </c>
      <c t="str" s="4" r="N92">
        <f>VLOOKUP(B92,'Razzball Projections'!$B$2:$W$322,12,FALSE)</f>
        <v>0</v>
      </c>
      <c t="str" s="4" r="O92">
        <f>VLOOKUP(B92,'Razzball Projections'!$B$2:$W$322,13,FALSE)</f>
        <v>2</v>
      </c>
      <c t="str" s="4" r="P92">
        <f>VLOOKUP(B92,'Razzball Projections'!$B$2:$W$322,14,FALSE)</f>
        <v>67</v>
      </c>
      <c t="str" s="4" r="Q92">
        <f>VLOOKUP(B92,'Razzball Projections'!$B$2:$W$322,15,FALSE)</f>
        <v>921</v>
      </c>
      <c t="str" s="4" r="R92">
        <f>VLOOKUP(B92,'Razzball Projections'!$B$2:$W$322,16,FALSE)</f>
        <v>5</v>
      </c>
      <c t="str" s="33" r="S92">
        <f>VLOOKUP(B92,'Razzball Projections'!$B$2:$W$322,17,FALSE)</f>
        <v>120.1</v>
      </c>
      <c t="str" s="33" r="T92">
        <f>VLOOKUP(B92,'Razzball Projections'!$B$2:$W$322,18,FALSE)</f>
        <v>153.6</v>
      </c>
      <c t="str" s="33" r="U92">
        <f>VLOOKUP(B92,'Razzball Projections'!$B$2:$W$322,19,FALSE)</f>
        <v>187.1</v>
      </c>
      <c t="str" s="45" r="V92">
        <f>VLOOKUP(B92,'Razzball Projections'!$B$2:$W$322,20,FALSE)</f>
        <v>$12</v>
      </c>
      <c t="str" s="45" r="W92">
        <f>VLOOKUP(B92,'Razzball Projections'!$B$2:$W$322,21,FALSE)</f>
        <v>$13</v>
      </c>
      <c t="str" s="45" r="X92">
        <f>VLOOKUP(B92,'Razzball Projections'!$B$2:$W$322,22,FALSE)</f>
        <v>$15</v>
      </c>
    </row>
    <row customHeight="1" r="93" ht="15.0">
      <c s="44" r="A93">
        <v>91.0</v>
      </c>
      <c t="str" s="29" r="B93">
        <f>'Razzball Projections'!B92</f>
        <v>Antonio Gates</v>
      </c>
      <c t="str" s="4" r="C93">
        <f>VLOOKUP(B93,'Razzball Projections'!$B$2:$W$322,2,FALSE)</f>
        <v>TE</v>
      </c>
      <c t="str" s="4" r="D93">
        <f>VLOOKUP(B93,'Razzball Projections'!$B$2:$W$322,3,FALSE)</f>
        <v>SD</v>
      </c>
      <c t="str" s="4" r="E93">
        <f>VLOOKUP(B93,'Rankings - Cheat Sheet'!$B$3:$E$323,4,FALSE)</f>
        <v/>
      </c>
      <c t="str" s="4" r="F93">
        <f>VLOOKUP(B93,'Razzball Projections'!$B$2:$W$322,4,FALSE)</f>
        <v>0</v>
      </c>
      <c t="str" s="4" r="G93">
        <f>VLOOKUP(B93,'Razzball Projections'!$B$2:$W$322,5,FALSE)</f>
        <v>0</v>
      </c>
      <c t="str" s="4" r="H93">
        <f>VLOOKUP(B93,'Razzball Projections'!$B$2:$W$322,6,FALSE)</f>
        <v>0</v>
      </c>
      <c t="str" s="4" r="I93">
        <f>VLOOKUP(B93,'Razzball Projections'!$B$2:$W$322,7,FALSE)</f>
        <v>0</v>
      </c>
      <c t="str" s="4" r="J93">
        <f>VLOOKUP(B93,'Razzball Projections'!$B$2:$W$322,8,FALSE)</f>
        <v>0</v>
      </c>
      <c t="str" s="4" r="K93">
        <f>VLOOKUP(B93,'Razzball Projections'!$B$2:$W$322,9,FALSE)</f>
        <v>0</v>
      </c>
      <c t="str" s="4" r="L93">
        <f>VLOOKUP(B93,'Razzball Projections'!$B$2:$W$322,10,FALSE)</f>
        <v>0</v>
      </c>
      <c t="str" s="4" r="M93">
        <f>VLOOKUP(B93,'Razzball Projections'!$B$2:$W$322,11,FALSE)</f>
        <v>0</v>
      </c>
      <c t="str" s="4" r="N93">
        <f>VLOOKUP(B93,'Razzball Projections'!$B$2:$W$322,12,FALSE)</f>
        <v>0</v>
      </c>
      <c t="str" s="4" r="O93">
        <f>VLOOKUP(B93,'Razzball Projections'!$B$2:$W$322,13,FALSE)</f>
        <v>1</v>
      </c>
      <c t="str" s="4" r="P93">
        <f>VLOOKUP(B93,'Razzball Projections'!$B$2:$W$322,14,FALSE)</f>
        <v>67</v>
      </c>
      <c t="str" s="4" r="Q93">
        <f>VLOOKUP(B93,'Razzball Projections'!$B$2:$W$322,15,FALSE)</f>
        <v>789</v>
      </c>
      <c t="str" s="4" r="R93">
        <f>VLOOKUP(B93,'Razzball Projections'!$B$2:$W$322,16,FALSE)</f>
        <v>7</v>
      </c>
      <c t="str" s="33" r="S93">
        <f>VLOOKUP(B93,'Razzball Projections'!$B$2:$W$322,17,FALSE)</f>
        <v>119.9</v>
      </c>
      <c t="str" s="33" r="T93">
        <f>VLOOKUP(B93,'Razzball Projections'!$B$2:$W$322,18,FALSE)</f>
        <v>153.4</v>
      </c>
      <c t="str" s="33" r="U93">
        <f>VLOOKUP(B93,'Razzball Projections'!$B$2:$W$322,19,FALSE)</f>
        <v>186.9</v>
      </c>
      <c t="str" s="45" r="V93">
        <f>VLOOKUP(B93,'Razzball Projections'!$B$2:$W$322,20,FALSE)</f>
        <v>$4</v>
      </c>
      <c t="str" s="45" r="W93">
        <f>VLOOKUP(B93,'Razzball Projections'!$B$2:$W$322,21,FALSE)</f>
        <v>$6</v>
      </c>
      <c t="str" s="45" r="X93">
        <f>VLOOKUP(B93,'Razzball Projections'!$B$2:$W$322,22,FALSE)</f>
        <v>$8</v>
      </c>
    </row>
    <row customHeight="1" r="94" ht="15.0">
      <c s="44" r="A94">
        <v>92.0</v>
      </c>
      <c t="str" s="29" r="B94">
        <f>'Razzball Projections'!B93</f>
        <v>Golden Tate</v>
      </c>
      <c t="str" s="4" r="C94">
        <f>VLOOKUP(B94,'Razzball Projections'!$B$2:$W$322,2,FALSE)</f>
        <v>WR</v>
      </c>
      <c t="str" s="4" r="D94">
        <f>VLOOKUP(B94,'Razzball Projections'!$B$2:$W$322,3,FALSE)</f>
        <v>DET</v>
      </c>
      <c t="str" s="4" r="E94">
        <f>VLOOKUP(B94,'Rankings - Cheat Sheet'!$B$3:$E$323,4,FALSE)</f>
        <v/>
      </c>
      <c t="str" s="4" r="F94">
        <f>VLOOKUP(B94,'Razzball Projections'!$B$2:$W$322,4,FALSE)</f>
        <v>0</v>
      </c>
      <c t="str" s="4" r="G94">
        <f>VLOOKUP(B94,'Razzball Projections'!$B$2:$W$322,5,FALSE)</f>
        <v>0</v>
      </c>
      <c t="str" s="4" r="H94">
        <f>VLOOKUP(B94,'Razzball Projections'!$B$2:$W$322,6,FALSE)</f>
        <v>0</v>
      </c>
      <c t="str" s="4" r="I94">
        <f>VLOOKUP(B94,'Razzball Projections'!$B$2:$W$322,7,FALSE)</f>
        <v>0</v>
      </c>
      <c t="str" s="4" r="J94">
        <f>VLOOKUP(B94,'Razzball Projections'!$B$2:$W$322,8,FALSE)</f>
        <v>0</v>
      </c>
      <c t="str" s="4" r="K94">
        <f>VLOOKUP(B94,'Razzball Projections'!$B$2:$W$322,9,FALSE)</f>
        <v>0</v>
      </c>
      <c t="str" s="4" r="L94">
        <f>VLOOKUP(B94,'Razzball Projections'!$B$2:$W$322,10,FALSE)</f>
        <v>3</v>
      </c>
      <c t="str" s="4" r="M94">
        <f>VLOOKUP(B94,'Razzball Projections'!$B$2:$W$322,11,FALSE)</f>
        <v>25</v>
      </c>
      <c t="str" s="4" r="N94">
        <f>VLOOKUP(B94,'Razzball Projections'!$B$2:$W$322,12,FALSE)</f>
        <v>0</v>
      </c>
      <c t="str" s="4" r="O94">
        <f>VLOOKUP(B94,'Razzball Projections'!$B$2:$W$322,13,FALSE)</f>
        <v>1</v>
      </c>
      <c t="str" s="4" r="P94">
        <f>VLOOKUP(B94,'Razzball Projections'!$B$2:$W$322,14,FALSE)</f>
        <v>68</v>
      </c>
      <c t="str" s="4" r="Q94">
        <f>VLOOKUP(B94,'Razzball Projections'!$B$2:$W$322,15,FALSE)</f>
        <v>875</v>
      </c>
      <c t="str" s="4" r="R94">
        <f>VLOOKUP(B94,'Razzball Projections'!$B$2:$W$322,16,FALSE)</f>
        <v>5</v>
      </c>
      <c t="str" s="33" r="S94">
        <f>VLOOKUP(B94,'Razzball Projections'!$B$2:$W$322,17,FALSE)</f>
        <v>118.0</v>
      </c>
      <c t="str" s="33" r="T94">
        <f>VLOOKUP(B94,'Razzball Projections'!$B$2:$W$322,18,FALSE)</f>
        <v>152.0</v>
      </c>
      <c t="str" s="33" r="U94">
        <f>VLOOKUP(B94,'Razzball Projections'!$B$2:$W$322,19,FALSE)</f>
        <v>186.0</v>
      </c>
      <c t="str" s="45" r="V94">
        <f>VLOOKUP(B94,'Razzball Projections'!$B$2:$W$322,20,FALSE)</f>
        <v>$13</v>
      </c>
      <c t="str" s="45" r="W94">
        <f>VLOOKUP(B94,'Razzball Projections'!$B$2:$W$322,21,FALSE)</f>
        <v>$16</v>
      </c>
      <c t="str" s="45" r="X94">
        <f>VLOOKUP(B94,'Razzball Projections'!$B$2:$W$322,22,FALSE)</f>
        <v>$18</v>
      </c>
    </row>
    <row customHeight="1" r="95" ht="15.0">
      <c s="44" r="A95">
        <v>93.0</v>
      </c>
      <c t="str" s="29" r="B95">
        <f>'Razzball Projections'!B94</f>
        <v>Emmanuel Sanders</v>
      </c>
      <c t="str" s="4" r="C95">
        <f>VLOOKUP(B95,'Razzball Projections'!$B$2:$W$322,2,FALSE)</f>
        <v>WR</v>
      </c>
      <c t="str" s="4" r="D95">
        <f>VLOOKUP(B95,'Razzball Projections'!$B$2:$W$322,3,FALSE)</f>
        <v>DEN</v>
      </c>
      <c t="str" s="4" r="E95">
        <f>VLOOKUP(B95,'Rankings - Cheat Sheet'!$B$3:$E$323,4,FALSE)</f>
        <v/>
      </c>
      <c t="str" s="4" r="F95">
        <f>VLOOKUP(B95,'Razzball Projections'!$B$2:$W$322,4,FALSE)</f>
        <v>0</v>
      </c>
      <c t="str" s="4" r="G95">
        <f>VLOOKUP(B95,'Razzball Projections'!$B$2:$W$322,5,FALSE)</f>
        <v>0</v>
      </c>
      <c t="str" s="4" r="H95">
        <f>VLOOKUP(B95,'Razzball Projections'!$B$2:$W$322,6,FALSE)</f>
        <v>0</v>
      </c>
      <c t="str" s="4" r="I95">
        <f>VLOOKUP(B95,'Razzball Projections'!$B$2:$W$322,7,FALSE)</f>
        <v>0</v>
      </c>
      <c t="str" s="4" r="J95">
        <f>VLOOKUP(B95,'Razzball Projections'!$B$2:$W$322,8,FALSE)</f>
        <v>0</v>
      </c>
      <c t="str" s="4" r="K95">
        <f>VLOOKUP(B95,'Razzball Projections'!$B$2:$W$322,9,FALSE)</f>
        <v>0</v>
      </c>
      <c t="str" s="4" r="L95">
        <f>VLOOKUP(B95,'Razzball Projections'!$B$2:$W$322,10,FALSE)</f>
        <v>1</v>
      </c>
      <c t="str" s="4" r="M95">
        <f>VLOOKUP(B95,'Razzball Projections'!$B$2:$W$322,11,FALSE)</f>
        <v>10</v>
      </c>
      <c t="str" s="4" r="N95">
        <f>VLOOKUP(B95,'Razzball Projections'!$B$2:$W$322,12,FALSE)</f>
        <v>0</v>
      </c>
      <c t="str" s="4" r="O95">
        <f>VLOOKUP(B95,'Razzball Projections'!$B$2:$W$322,13,FALSE)</f>
        <v>1</v>
      </c>
      <c t="str" s="4" r="P95">
        <f>VLOOKUP(B95,'Razzball Projections'!$B$2:$W$322,14,FALSE)</f>
        <v>71</v>
      </c>
      <c t="str" s="4" r="Q95">
        <f>VLOOKUP(B95,'Razzball Projections'!$B$2:$W$322,15,FALSE)</f>
        <v>901</v>
      </c>
      <c t="str" s="4" r="R95">
        <f>VLOOKUP(B95,'Razzball Projections'!$B$2:$W$322,16,FALSE)</f>
        <v>4</v>
      </c>
      <c t="str" s="33" r="S95">
        <f>VLOOKUP(B95,'Razzball Projections'!$B$2:$W$322,17,FALSE)</f>
        <v>114.1</v>
      </c>
      <c t="str" s="33" r="T95">
        <f>VLOOKUP(B95,'Razzball Projections'!$B$2:$W$322,18,FALSE)</f>
        <v>149.6</v>
      </c>
      <c t="str" s="33" r="U95">
        <f>VLOOKUP(B95,'Razzball Projections'!$B$2:$W$322,19,FALSE)</f>
        <v>185.1</v>
      </c>
      <c t="str" s="45" r="V95">
        <f>VLOOKUP(B95,'Razzball Projections'!$B$2:$W$322,20,FALSE)</f>
        <v>$15</v>
      </c>
      <c t="str" s="45" r="W95">
        <f>VLOOKUP(B95,'Razzball Projections'!$B$2:$W$322,21,FALSE)</f>
        <v>$18</v>
      </c>
      <c t="str" s="45" r="X95">
        <f>VLOOKUP(B95,'Razzball Projections'!$B$2:$W$322,22,FALSE)</f>
        <v>$18</v>
      </c>
    </row>
    <row customHeight="1" r="96" ht="15.0">
      <c s="44" r="A96">
        <v>94.0</v>
      </c>
      <c t="str" s="29" r="B96">
        <f>'Razzball Projections'!B95</f>
        <v>Eric Decker</v>
      </c>
      <c t="str" s="4" r="C96">
        <f>VLOOKUP(B96,'Razzball Projections'!$B$2:$W$322,2,FALSE)</f>
        <v>WR</v>
      </c>
      <c t="str" s="4" r="D96">
        <f>VLOOKUP(B96,'Razzball Projections'!$B$2:$W$322,3,FALSE)</f>
        <v>NYJ</v>
      </c>
      <c t="str" s="4" r="E96">
        <f>VLOOKUP(B96,'Rankings - Cheat Sheet'!$B$3:$E$323,4,FALSE)</f>
        <v/>
      </c>
      <c t="str" s="4" r="F96">
        <f>VLOOKUP(B96,'Razzball Projections'!$B$2:$W$322,4,FALSE)</f>
        <v>0</v>
      </c>
      <c t="str" s="4" r="G96">
        <f>VLOOKUP(B96,'Razzball Projections'!$B$2:$W$322,5,FALSE)</f>
        <v>0</v>
      </c>
      <c t="str" s="4" r="H96">
        <f>VLOOKUP(B96,'Razzball Projections'!$B$2:$W$322,6,FALSE)</f>
        <v>0</v>
      </c>
      <c t="str" s="4" r="I96">
        <f>VLOOKUP(B96,'Razzball Projections'!$B$2:$W$322,7,FALSE)</f>
        <v>0</v>
      </c>
      <c t="str" s="4" r="J96">
        <f>VLOOKUP(B96,'Razzball Projections'!$B$2:$W$322,8,FALSE)</f>
        <v>0</v>
      </c>
      <c t="str" s="4" r="K96">
        <f>VLOOKUP(B96,'Razzball Projections'!$B$2:$W$322,9,FALSE)</f>
        <v>0</v>
      </c>
      <c t="str" s="4" r="L96">
        <f>VLOOKUP(B96,'Razzball Projections'!$B$2:$W$322,10,FALSE)</f>
        <v>0</v>
      </c>
      <c t="str" s="4" r="M96">
        <f>VLOOKUP(B96,'Razzball Projections'!$B$2:$W$322,11,FALSE)</f>
        <v>0</v>
      </c>
      <c t="str" s="4" r="N96">
        <f>VLOOKUP(B96,'Razzball Projections'!$B$2:$W$322,12,FALSE)</f>
        <v>0</v>
      </c>
      <c t="str" s="4" r="O96">
        <f>VLOOKUP(B96,'Razzball Projections'!$B$2:$W$322,13,FALSE)</f>
        <v>1</v>
      </c>
      <c t="str" s="4" r="P96">
        <f>VLOOKUP(B96,'Razzball Projections'!$B$2:$W$322,14,FALSE)</f>
        <v>66</v>
      </c>
      <c t="str" s="4" r="Q96">
        <f>VLOOKUP(B96,'Razzball Projections'!$B$2:$W$322,15,FALSE)</f>
        <v>897</v>
      </c>
      <c t="str" s="4" r="R96">
        <f>VLOOKUP(B96,'Razzball Projections'!$B$2:$W$322,16,FALSE)</f>
        <v>5</v>
      </c>
      <c t="str" s="33" r="S96">
        <f>VLOOKUP(B96,'Razzball Projections'!$B$2:$W$322,17,FALSE)</f>
        <v>117.7</v>
      </c>
      <c t="str" s="33" r="T96">
        <f>VLOOKUP(B96,'Razzball Projections'!$B$2:$W$322,18,FALSE)</f>
        <v>150.7</v>
      </c>
      <c t="str" s="33" r="U96">
        <f>VLOOKUP(B96,'Razzball Projections'!$B$2:$W$322,19,FALSE)</f>
        <v>183.7</v>
      </c>
      <c t="str" s="45" r="V96">
        <f>VLOOKUP(B96,'Razzball Projections'!$B$2:$W$322,20,FALSE)</f>
        <v>$9</v>
      </c>
      <c t="str" s="45" r="W96">
        <f>VLOOKUP(B96,'Razzball Projections'!$B$2:$W$322,21,FALSE)</f>
        <v>$10</v>
      </c>
      <c t="str" s="45" r="X96">
        <f>VLOOKUP(B96,'Razzball Projections'!$B$2:$W$322,22,FALSE)</f>
        <v>$13</v>
      </c>
    </row>
    <row customHeight="1" r="97" ht="15.0">
      <c s="44" r="A97">
        <v>95.0</v>
      </c>
      <c t="str" s="29" r="B97">
        <f>'Razzball Projections'!B96</f>
        <v>Darren Sproles</v>
      </c>
      <c t="str" s="4" r="C97">
        <f>VLOOKUP(B97,'Razzball Projections'!$B$2:$W$322,2,FALSE)</f>
        <v>RB</v>
      </c>
      <c t="str" s="4" r="D97">
        <f>VLOOKUP(B97,'Razzball Projections'!$B$2:$W$322,3,FALSE)</f>
        <v>PHI</v>
      </c>
      <c t="str" s="4" r="E97">
        <f>VLOOKUP(B97,'Rankings - Cheat Sheet'!$B$3:$E$323,4,FALSE)</f>
        <v/>
      </c>
      <c t="str" s="4" r="F97">
        <f>VLOOKUP(B97,'Razzball Projections'!$B$2:$W$322,4,FALSE)</f>
        <v>0</v>
      </c>
      <c t="str" s="4" r="G97">
        <f>VLOOKUP(B97,'Razzball Projections'!$B$2:$W$322,5,FALSE)</f>
        <v>0</v>
      </c>
      <c t="str" s="4" r="H97">
        <f>VLOOKUP(B97,'Razzball Projections'!$B$2:$W$322,6,FALSE)</f>
        <v>0</v>
      </c>
      <c t="str" s="4" r="I97">
        <f>VLOOKUP(B97,'Razzball Projections'!$B$2:$W$322,7,FALSE)</f>
        <v>0</v>
      </c>
      <c t="str" s="4" r="J97">
        <f>VLOOKUP(B97,'Razzball Projections'!$B$2:$W$322,8,FALSE)</f>
        <v>0</v>
      </c>
      <c t="str" s="4" r="K97">
        <f>VLOOKUP(B97,'Razzball Projections'!$B$2:$W$322,9,FALSE)</f>
        <v>0</v>
      </c>
      <c t="str" s="4" r="L97">
        <f>VLOOKUP(B97,'Razzball Projections'!$B$2:$W$322,10,FALSE)</f>
        <v>59</v>
      </c>
      <c t="str" s="4" r="M97">
        <f>VLOOKUP(B97,'Razzball Projections'!$B$2:$W$322,11,FALSE)</f>
        <v>257</v>
      </c>
      <c t="str" s="4" r="N97">
        <f>VLOOKUP(B97,'Razzball Projections'!$B$2:$W$322,12,FALSE)</f>
        <v>2</v>
      </c>
      <c t="str" s="4" r="O97">
        <f>VLOOKUP(B97,'Razzball Projections'!$B$2:$W$322,13,FALSE)</f>
        <v>1</v>
      </c>
      <c t="str" s="4" r="P97">
        <f>VLOOKUP(B97,'Razzball Projections'!$B$2:$W$322,14,FALSE)</f>
        <v>67</v>
      </c>
      <c t="str" s="4" r="Q97">
        <f>VLOOKUP(B97,'Razzball Projections'!$B$2:$W$322,15,FALSE)</f>
        <v>569</v>
      </c>
      <c t="str" s="4" r="R97">
        <f>VLOOKUP(B97,'Razzball Projections'!$B$2:$W$322,16,FALSE)</f>
        <v>4</v>
      </c>
      <c t="str" s="33" r="S97">
        <f>VLOOKUP(B97,'Razzball Projections'!$B$2:$W$322,17,FALSE)</f>
        <v>116.6</v>
      </c>
      <c t="str" s="33" r="T97">
        <f>VLOOKUP(B97,'Razzball Projections'!$B$2:$W$322,18,FALSE)</f>
        <v>150.1</v>
      </c>
      <c t="str" s="33" r="U97">
        <f>VLOOKUP(B97,'Razzball Projections'!$B$2:$W$322,19,FALSE)</f>
        <v>183.6</v>
      </c>
      <c t="str" s="45" r="V97">
        <f>VLOOKUP(B97,'Razzball Projections'!$B$2:$W$322,20,FALSE)</f>
        <v>$7</v>
      </c>
      <c t="str" s="45" r="W97">
        <f>VLOOKUP(B97,'Razzball Projections'!$B$2:$W$322,21,FALSE)</f>
        <v>$10</v>
      </c>
      <c t="str" s="45" r="X97">
        <f>VLOOKUP(B97,'Razzball Projections'!$B$2:$W$322,22,FALSE)</f>
        <v>$13</v>
      </c>
    </row>
    <row customHeight="1" r="98" ht="15.0">
      <c s="44" r="A98">
        <v>96.0</v>
      </c>
      <c t="str" s="29" r="B98">
        <f>'Razzball Projections'!B97</f>
        <v>Charles Clay</v>
      </c>
      <c t="str" s="4" r="C98">
        <f>VLOOKUP(B98,'Razzball Projections'!$B$2:$W$322,2,FALSE)</f>
        <v>TE</v>
      </c>
      <c t="str" s="4" r="D98">
        <f>VLOOKUP(B98,'Razzball Projections'!$B$2:$W$322,3,FALSE)</f>
        <v>MIA</v>
      </c>
      <c t="str" s="4" r="E98">
        <f>VLOOKUP(B98,'Rankings - Cheat Sheet'!$B$3:$E$323,4,FALSE)</f>
        <v/>
      </c>
      <c t="str" s="4" r="F98">
        <f>VLOOKUP(B98,'Razzball Projections'!$B$2:$W$322,4,FALSE)</f>
        <v>0</v>
      </c>
      <c t="str" s="4" r="G98">
        <f>VLOOKUP(B98,'Razzball Projections'!$B$2:$W$322,5,FALSE)</f>
        <v>0</v>
      </c>
      <c t="str" s="4" r="H98">
        <f>VLOOKUP(B98,'Razzball Projections'!$B$2:$W$322,6,FALSE)</f>
        <v>0</v>
      </c>
      <c t="str" s="4" r="I98">
        <f>VLOOKUP(B98,'Razzball Projections'!$B$2:$W$322,7,FALSE)</f>
        <v>0</v>
      </c>
      <c t="str" s="4" r="J98">
        <f>VLOOKUP(B98,'Razzball Projections'!$B$2:$W$322,8,FALSE)</f>
        <v>0</v>
      </c>
      <c t="str" s="4" r="K98">
        <f>VLOOKUP(B98,'Razzball Projections'!$B$2:$W$322,9,FALSE)</f>
        <v>0</v>
      </c>
      <c t="str" s="4" r="L98">
        <f>VLOOKUP(B98,'Razzball Projections'!$B$2:$W$322,10,FALSE)</f>
        <v>0</v>
      </c>
      <c t="str" s="4" r="M98">
        <f>VLOOKUP(B98,'Razzball Projections'!$B$2:$W$322,11,FALSE)</f>
        <v>0</v>
      </c>
      <c t="str" s="4" r="N98">
        <f>VLOOKUP(B98,'Razzball Projections'!$B$2:$W$322,12,FALSE)</f>
        <v>0</v>
      </c>
      <c t="str" s="4" r="O98">
        <f>VLOOKUP(B98,'Razzball Projections'!$B$2:$W$322,13,FALSE)</f>
        <v>1</v>
      </c>
      <c t="str" s="4" r="P98">
        <f>VLOOKUP(B98,'Razzball Projections'!$B$2:$W$322,14,FALSE)</f>
        <v>68</v>
      </c>
      <c t="str" s="4" r="Q98">
        <f>VLOOKUP(B98,'Razzball Projections'!$B$2:$W$322,15,FALSE)</f>
        <v>811</v>
      </c>
      <c t="str" s="4" r="R98">
        <f>VLOOKUP(B98,'Razzball Projections'!$B$2:$W$322,16,FALSE)</f>
        <v>6</v>
      </c>
      <c t="str" s="33" r="S98">
        <f>VLOOKUP(B98,'Razzball Projections'!$B$2:$W$322,17,FALSE)</f>
        <v>115.1</v>
      </c>
      <c t="str" s="33" r="T98">
        <f>VLOOKUP(B98,'Razzball Projections'!$B$2:$W$322,18,FALSE)</f>
        <v>149.1</v>
      </c>
      <c t="str" s="33" r="U98">
        <f>VLOOKUP(B98,'Razzball Projections'!$B$2:$W$322,19,FALSE)</f>
        <v>183.1</v>
      </c>
      <c t="str" s="45" r="V98">
        <f>VLOOKUP(B98,'Razzball Projections'!$B$2:$W$322,20,FALSE)</f>
        <v>$5</v>
      </c>
      <c t="str" s="45" r="W98">
        <f>VLOOKUP(B98,'Razzball Projections'!$B$2:$W$322,21,FALSE)</f>
        <v>$5</v>
      </c>
      <c t="str" s="45" r="X98">
        <f>VLOOKUP(B98,'Razzball Projections'!$B$2:$W$322,22,FALSE)</f>
        <v>$5</v>
      </c>
    </row>
    <row customHeight="1" r="99" ht="15.0">
      <c s="44" r="A99">
        <v>97.0</v>
      </c>
      <c t="str" s="29" r="B99">
        <f>'Razzball Projections'!B98</f>
        <v>Bishop Sankey</v>
      </c>
      <c t="str" s="4" r="C99">
        <f>VLOOKUP(B99,'Razzball Projections'!$B$2:$W$322,2,FALSE)</f>
        <v>RB</v>
      </c>
      <c t="str" s="4" r="D99">
        <f>VLOOKUP(B99,'Razzball Projections'!$B$2:$W$322,3,FALSE)</f>
        <v>TEN</v>
      </c>
      <c t="str" s="4" r="E99">
        <f>VLOOKUP(B99,'Rankings - Cheat Sheet'!$B$3:$E$323,4,FALSE)</f>
        <v/>
      </c>
      <c t="str" s="4" r="F99">
        <f>VLOOKUP(B99,'Razzball Projections'!$B$2:$W$322,4,FALSE)</f>
        <v>0</v>
      </c>
      <c t="str" s="4" r="G99">
        <f>VLOOKUP(B99,'Razzball Projections'!$B$2:$W$322,5,FALSE)</f>
        <v>0</v>
      </c>
      <c t="str" s="4" r="H99">
        <f>VLOOKUP(B99,'Razzball Projections'!$B$2:$W$322,6,FALSE)</f>
        <v>0</v>
      </c>
      <c t="str" s="4" r="I99">
        <f>VLOOKUP(B99,'Razzball Projections'!$B$2:$W$322,7,FALSE)</f>
        <v>0</v>
      </c>
      <c t="str" s="4" r="J99">
        <f>VLOOKUP(B99,'Razzball Projections'!$B$2:$W$322,8,FALSE)</f>
        <v>0</v>
      </c>
      <c t="str" s="4" r="K99">
        <f>VLOOKUP(B99,'Razzball Projections'!$B$2:$W$322,9,FALSE)</f>
        <v>0</v>
      </c>
      <c t="str" s="4" r="L99">
        <f>VLOOKUP(B99,'Razzball Projections'!$B$2:$W$322,10,FALSE)</f>
        <v>178</v>
      </c>
      <c t="str" s="4" r="M99">
        <f>VLOOKUP(B99,'Razzball Projections'!$B$2:$W$322,11,FALSE)</f>
        <v>821</v>
      </c>
      <c t="str" s="4" r="N99">
        <f>VLOOKUP(B99,'Razzball Projections'!$B$2:$W$322,12,FALSE)</f>
        <v>4</v>
      </c>
      <c t="str" s="4" r="O99">
        <f>VLOOKUP(B99,'Razzball Projections'!$B$2:$W$322,13,FALSE)</f>
        <v>2</v>
      </c>
      <c t="str" s="4" r="P99">
        <f>VLOOKUP(B99,'Razzball Projections'!$B$2:$W$322,14,FALSE)</f>
        <v>43</v>
      </c>
      <c t="str" s="4" r="Q99">
        <f>VLOOKUP(B99,'Razzball Projections'!$B$2:$W$322,15,FALSE)</f>
        <v>307</v>
      </c>
      <c t="str" s="4" r="R99">
        <f>VLOOKUP(B99,'Razzball Projections'!$B$2:$W$322,16,FALSE)</f>
        <v>1</v>
      </c>
      <c t="str" s="33" r="S99">
        <f>VLOOKUP(B99,'Razzball Projections'!$B$2:$W$322,17,FALSE)</f>
        <v>140.0</v>
      </c>
      <c t="str" s="33" r="T99">
        <f>VLOOKUP(B99,'Razzball Projections'!$B$2:$W$322,18,FALSE)</f>
        <v>161.5</v>
      </c>
      <c t="str" s="33" r="U99">
        <f>VLOOKUP(B99,'Razzball Projections'!$B$2:$W$322,19,FALSE)</f>
        <v>183.0</v>
      </c>
      <c t="str" s="45" r="V99">
        <f>VLOOKUP(B99,'Razzball Projections'!$B$2:$W$322,20,FALSE)</f>
        <v>$21</v>
      </c>
      <c t="str" s="45" r="W99">
        <f>VLOOKUP(B99,'Razzball Projections'!$B$2:$W$322,21,FALSE)</f>
        <v>$18</v>
      </c>
      <c t="str" s="45" r="X99">
        <f>VLOOKUP(B99,'Razzball Projections'!$B$2:$W$322,22,FALSE)</f>
        <v>$16</v>
      </c>
    </row>
    <row customHeight="1" r="100" ht="15.0">
      <c s="44" r="A100">
        <v>98.0</v>
      </c>
      <c t="str" s="29" r="B100">
        <f>'Razzball Projections'!B99</f>
        <v>Lamar Miller</v>
      </c>
      <c t="str" s="4" r="C100">
        <f>VLOOKUP(B100,'Razzball Projections'!$B$2:$W$322,2,FALSE)</f>
        <v>RB</v>
      </c>
      <c t="str" s="4" r="D100">
        <f>VLOOKUP(B100,'Razzball Projections'!$B$2:$W$322,3,FALSE)</f>
        <v>MIA</v>
      </c>
      <c t="str" s="4" r="E100">
        <f>VLOOKUP(B100,'Rankings - Cheat Sheet'!$B$3:$E$323,4,FALSE)</f>
        <v/>
      </c>
      <c t="str" s="4" r="F100">
        <f>VLOOKUP(B100,'Razzball Projections'!$B$2:$W$322,4,FALSE)</f>
        <v>0</v>
      </c>
      <c t="str" s="4" r="G100">
        <f>VLOOKUP(B100,'Razzball Projections'!$B$2:$W$322,5,FALSE)</f>
        <v>0</v>
      </c>
      <c t="str" s="4" r="H100">
        <f>VLOOKUP(B100,'Razzball Projections'!$B$2:$W$322,6,FALSE)</f>
        <v>0</v>
      </c>
      <c t="str" s="4" r="I100">
        <f>VLOOKUP(B100,'Razzball Projections'!$B$2:$W$322,7,FALSE)</f>
        <v>0</v>
      </c>
      <c t="str" s="4" r="J100">
        <f>VLOOKUP(B100,'Razzball Projections'!$B$2:$W$322,8,FALSE)</f>
        <v>0</v>
      </c>
      <c t="str" s="4" r="K100">
        <f>VLOOKUP(B100,'Razzball Projections'!$B$2:$W$322,9,FALSE)</f>
        <v>0</v>
      </c>
      <c t="str" s="4" r="L100">
        <f>VLOOKUP(B100,'Razzball Projections'!$B$2:$W$322,10,FALSE)</f>
        <v>199</v>
      </c>
      <c t="str" s="4" r="M100">
        <f>VLOOKUP(B100,'Razzball Projections'!$B$2:$W$322,11,FALSE)</f>
        <v>899</v>
      </c>
      <c t="str" s="4" r="N100">
        <f>VLOOKUP(B100,'Razzball Projections'!$B$2:$W$322,12,FALSE)</f>
        <v>5</v>
      </c>
      <c t="str" s="4" r="O100">
        <f>VLOOKUP(B100,'Razzball Projections'!$B$2:$W$322,13,FALSE)</f>
        <v>2</v>
      </c>
      <c t="str" s="4" r="P100">
        <f>VLOOKUP(B100,'Razzball Projections'!$B$2:$W$322,14,FALSE)</f>
        <v>33</v>
      </c>
      <c t="str" s="4" r="Q100">
        <f>VLOOKUP(B100,'Razzball Projections'!$B$2:$W$322,15,FALSE)</f>
        <v>247</v>
      </c>
      <c t="str" s="4" r="R100">
        <f>VLOOKUP(B100,'Razzball Projections'!$B$2:$W$322,16,FALSE)</f>
        <v>1</v>
      </c>
      <c t="str" s="33" r="S100">
        <f>VLOOKUP(B100,'Razzball Projections'!$B$2:$W$322,17,FALSE)</f>
        <v>147.6</v>
      </c>
      <c t="str" s="33" r="T100">
        <f>VLOOKUP(B100,'Razzball Projections'!$B$2:$W$322,18,FALSE)</f>
        <v>164.1</v>
      </c>
      <c t="str" s="33" r="U100">
        <f>VLOOKUP(B100,'Razzball Projections'!$B$2:$W$322,19,FALSE)</f>
        <v>180.6</v>
      </c>
      <c t="str" s="45" r="V100">
        <f>VLOOKUP(B100,'Razzball Projections'!$B$2:$W$322,20,FALSE)</f>
        <v>$12</v>
      </c>
      <c t="str" s="45" r="W100">
        <f>VLOOKUP(B100,'Razzball Projections'!$B$2:$W$322,21,FALSE)</f>
        <v>$11</v>
      </c>
      <c t="str" s="45" r="X100">
        <f>VLOOKUP(B100,'Razzball Projections'!$B$2:$W$322,22,FALSE)</f>
        <v>$10</v>
      </c>
    </row>
    <row customHeight="1" r="101" ht="15.0">
      <c s="44" r="A101">
        <v>99.0</v>
      </c>
      <c t="str" s="29" r="B101">
        <f>'Razzball Projections'!B100</f>
        <v>Jordan Cameron</v>
      </c>
      <c t="str" s="4" r="C101">
        <f>VLOOKUP(B101,'Razzball Projections'!$B$2:$W$322,2,FALSE)</f>
        <v>TE</v>
      </c>
      <c t="str" s="4" r="D101">
        <f>VLOOKUP(B101,'Razzball Projections'!$B$2:$W$322,3,FALSE)</f>
        <v>CLE</v>
      </c>
      <c t="str" s="4" r="E101">
        <f>VLOOKUP(B101,'Rankings - Cheat Sheet'!$B$3:$E$323,4,FALSE)</f>
        <v/>
      </c>
      <c t="str" s="4" r="F101">
        <f>VLOOKUP(B101,'Razzball Projections'!$B$2:$W$322,4,FALSE)</f>
        <v>0</v>
      </c>
      <c t="str" s="4" r="G101">
        <f>VLOOKUP(B101,'Razzball Projections'!$B$2:$W$322,5,FALSE)</f>
        <v>0</v>
      </c>
      <c t="str" s="4" r="H101">
        <f>VLOOKUP(B101,'Razzball Projections'!$B$2:$W$322,6,FALSE)</f>
        <v>0</v>
      </c>
      <c t="str" s="4" r="I101">
        <f>VLOOKUP(B101,'Razzball Projections'!$B$2:$W$322,7,FALSE)</f>
        <v>0</v>
      </c>
      <c t="str" s="4" r="J101">
        <f>VLOOKUP(B101,'Razzball Projections'!$B$2:$W$322,8,FALSE)</f>
        <v>0</v>
      </c>
      <c t="str" s="4" r="K101">
        <f>VLOOKUP(B101,'Razzball Projections'!$B$2:$W$322,9,FALSE)</f>
        <v>0</v>
      </c>
      <c t="str" s="4" r="L101">
        <f>VLOOKUP(B101,'Razzball Projections'!$B$2:$W$322,10,FALSE)</f>
        <v>0</v>
      </c>
      <c t="str" s="4" r="M101">
        <f>VLOOKUP(B101,'Razzball Projections'!$B$2:$W$322,11,FALSE)</f>
        <v>0</v>
      </c>
      <c t="str" s="4" r="N101">
        <f>VLOOKUP(B101,'Razzball Projections'!$B$2:$W$322,12,FALSE)</f>
        <v>0</v>
      </c>
      <c t="str" s="4" r="O101">
        <f>VLOOKUP(B101,'Razzball Projections'!$B$2:$W$322,13,FALSE)</f>
        <v>1</v>
      </c>
      <c t="str" s="4" r="P101">
        <f>VLOOKUP(B101,'Razzball Projections'!$B$2:$W$322,14,FALSE)</f>
        <v>73</v>
      </c>
      <c t="str" s="4" r="Q101">
        <f>VLOOKUP(B101,'Razzball Projections'!$B$2:$W$322,15,FALSE)</f>
        <v>781</v>
      </c>
      <c t="str" s="4" r="R101">
        <f>VLOOKUP(B101,'Razzball Projections'!$B$2:$W$322,16,FALSE)</f>
        <v>5</v>
      </c>
      <c t="str" s="33" r="S101">
        <f>VLOOKUP(B101,'Razzball Projections'!$B$2:$W$322,17,FALSE)</f>
        <v>107.1</v>
      </c>
      <c t="str" s="33" r="T101">
        <f>VLOOKUP(B101,'Razzball Projections'!$B$2:$W$322,18,FALSE)</f>
        <v>143.6</v>
      </c>
      <c t="str" s="33" r="U101">
        <f>VLOOKUP(B101,'Razzball Projections'!$B$2:$W$322,19,FALSE)</f>
        <v>180.1</v>
      </c>
      <c t="str" s="45" r="V101">
        <f>VLOOKUP(B101,'Razzball Projections'!$B$2:$W$322,20,FALSE)</f>
        <v>$14</v>
      </c>
      <c t="str" s="45" r="W101">
        <f>VLOOKUP(B101,'Razzball Projections'!$B$2:$W$322,21,FALSE)</f>
        <v>$16</v>
      </c>
      <c t="str" s="45" r="X101">
        <f>VLOOKUP(B101,'Razzball Projections'!$B$2:$W$322,22,FALSE)</f>
        <v>$17</v>
      </c>
    </row>
    <row customHeight="1" r="102" ht="15.0">
      <c s="44" r="A102">
        <v>100.0</v>
      </c>
      <c t="str" s="29" r="B102">
        <f>'Razzball Projections'!B101</f>
        <v>Danny Amendola</v>
      </c>
      <c t="str" s="4" r="C102">
        <f>VLOOKUP(B102,'Razzball Projections'!$B$2:$W$322,2,FALSE)</f>
        <v>WR</v>
      </c>
      <c t="str" s="4" r="D102">
        <f>VLOOKUP(B102,'Razzball Projections'!$B$2:$W$322,3,FALSE)</f>
        <v>NE</v>
      </c>
      <c t="str" s="4" r="E102">
        <f>VLOOKUP(B102,'Rankings - Cheat Sheet'!$B$3:$E$323,4,FALSE)</f>
        <v/>
      </c>
      <c t="str" s="4" r="F102">
        <f>VLOOKUP(B102,'Razzball Projections'!$B$2:$W$322,4,FALSE)</f>
        <v>0</v>
      </c>
      <c t="str" s="4" r="G102">
        <f>VLOOKUP(B102,'Razzball Projections'!$B$2:$W$322,5,FALSE)</f>
        <v>0</v>
      </c>
      <c t="str" s="4" r="H102">
        <f>VLOOKUP(B102,'Razzball Projections'!$B$2:$W$322,6,FALSE)</f>
        <v>0</v>
      </c>
      <c t="str" s="4" r="I102">
        <f>VLOOKUP(B102,'Razzball Projections'!$B$2:$W$322,7,FALSE)</f>
        <v>0</v>
      </c>
      <c t="str" s="4" r="J102">
        <f>VLOOKUP(B102,'Razzball Projections'!$B$2:$W$322,8,FALSE)</f>
        <v>0</v>
      </c>
      <c t="str" s="4" r="K102">
        <f>VLOOKUP(B102,'Razzball Projections'!$B$2:$W$322,9,FALSE)</f>
        <v>0</v>
      </c>
      <c t="str" s="4" r="L102">
        <f>VLOOKUP(B102,'Razzball Projections'!$B$2:$W$322,10,FALSE)</f>
        <v>0</v>
      </c>
      <c t="str" s="4" r="M102">
        <f>VLOOKUP(B102,'Razzball Projections'!$B$2:$W$322,11,FALSE)</f>
        <v>0</v>
      </c>
      <c t="str" s="4" r="N102">
        <f>VLOOKUP(B102,'Razzball Projections'!$B$2:$W$322,12,FALSE)</f>
        <v>0</v>
      </c>
      <c t="str" s="4" r="O102">
        <f>VLOOKUP(B102,'Razzball Projections'!$B$2:$W$322,13,FALSE)</f>
        <v>1</v>
      </c>
      <c t="str" s="4" r="P102">
        <f>VLOOKUP(B102,'Razzball Projections'!$B$2:$W$322,14,FALSE)</f>
        <v>64</v>
      </c>
      <c t="str" s="4" r="Q102">
        <f>VLOOKUP(B102,'Razzball Projections'!$B$2:$W$322,15,FALSE)</f>
        <v>811</v>
      </c>
      <c t="str" s="4" r="R102">
        <f>VLOOKUP(B102,'Razzball Projections'!$B$2:$W$322,16,FALSE)</f>
        <v>6</v>
      </c>
      <c t="str" s="33" r="S102">
        <f>VLOOKUP(B102,'Razzball Projections'!$B$2:$W$322,17,FALSE)</f>
        <v>115.1</v>
      </c>
      <c t="str" s="33" r="T102">
        <f>VLOOKUP(B102,'Razzball Projections'!$B$2:$W$322,18,FALSE)</f>
        <v>147.1</v>
      </c>
      <c t="str" s="33" r="U102">
        <f>VLOOKUP(B102,'Razzball Projections'!$B$2:$W$322,19,FALSE)</f>
        <v>179.1</v>
      </c>
      <c t="str" s="45" r="V102">
        <f>VLOOKUP(B102,'Razzball Projections'!$B$2:$W$322,20,FALSE)</f>
        <v>$3</v>
      </c>
      <c t="str" s="45" r="W102">
        <f>VLOOKUP(B102,'Razzball Projections'!$B$2:$W$322,21,FALSE)</f>
        <v>$2</v>
      </c>
      <c t="str" s="45" r="X102">
        <f>VLOOKUP(B102,'Razzball Projections'!$B$2:$W$322,22,FALSE)</f>
        <v>$2</v>
      </c>
    </row>
    <row customHeight="1" r="103" ht="15.0">
      <c s="44" r="A103">
        <v>101.0</v>
      </c>
      <c t="str" s="29" r="B103">
        <f>'Razzball Projections'!B102</f>
        <v>Kenny Stills</v>
      </c>
      <c t="str" s="4" r="C103">
        <f>VLOOKUP(B103,'Razzball Projections'!$B$2:$W$322,2,FALSE)</f>
        <v>WR</v>
      </c>
      <c t="str" s="4" r="D103">
        <f>VLOOKUP(B103,'Razzball Projections'!$B$2:$W$322,3,FALSE)</f>
        <v>NO</v>
      </c>
      <c t="str" s="4" r="E103">
        <f>VLOOKUP(B103,'Rankings - Cheat Sheet'!$B$3:$E$323,4,FALSE)</f>
        <v/>
      </c>
      <c t="str" s="4" r="F103">
        <f>VLOOKUP(B103,'Razzball Projections'!$B$2:$W$322,4,FALSE)</f>
        <v>0</v>
      </c>
      <c t="str" s="4" r="G103">
        <f>VLOOKUP(B103,'Razzball Projections'!$B$2:$W$322,5,FALSE)</f>
        <v>0</v>
      </c>
      <c t="str" s="4" r="H103">
        <f>VLOOKUP(B103,'Razzball Projections'!$B$2:$W$322,6,FALSE)</f>
        <v>0</v>
      </c>
      <c t="str" s="4" r="I103">
        <f>VLOOKUP(B103,'Razzball Projections'!$B$2:$W$322,7,FALSE)</f>
        <v>0</v>
      </c>
      <c t="str" s="4" r="J103">
        <f>VLOOKUP(B103,'Razzball Projections'!$B$2:$W$322,8,FALSE)</f>
        <v>0</v>
      </c>
      <c t="str" s="4" r="K103">
        <f>VLOOKUP(B103,'Razzball Projections'!$B$2:$W$322,9,FALSE)</f>
        <v>0</v>
      </c>
      <c t="str" s="4" r="L103">
        <f>VLOOKUP(B103,'Razzball Projections'!$B$2:$W$322,10,FALSE)</f>
        <v>2</v>
      </c>
      <c t="str" s="4" r="M103">
        <f>VLOOKUP(B103,'Razzball Projections'!$B$2:$W$322,11,FALSE)</f>
        <v>12</v>
      </c>
      <c t="str" s="4" r="N103">
        <f>VLOOKUP(B103,'Razzball Projections'!$B$2:$W$322,12,FALSE)</f>
        <v>0</v>
      </c>
      <c t="str" s="4" r="O103">
        <f>VLOOKUP(B103,'Razzball Projections'!$B$2:$W$322,13,FALSE)</f>
        <v>1</v>
      </c>
      <c t="str" s="4" r="P103">
        <f>VLOOKUP(B103,'Razzball Projections'!$B$2:$W$322,14,FALSE)</f>
        <v>55</v>
      </c>
      <c t="str" s="4" r="Q103">
        <f>VLOOKUP(B103,'Razzball Projections'!$B$2:$W$322,15,FALSE)</f>
        <v>864</v>
      </c>
      <c t="str" s="4" r="R103">
        <f>VLOOKUP(B103,'Razzball Projections'!$B$2:$W$322,16,FALSE)</f>
        <v>6</v>
      </c>
      <c t="str" s="33" r="S103">
        <f>VLOOKUP(B103,'Razzball Projections'!$B$2:$W$322,17,FALSE)</f>
        <v>122.6</v>
      </c>
      <c t="str" s="33" r="T103">
        <f>VLOOKUP(B103,'Razzball Projections'!$B$2:$W$322,18,FALSE)</f>
        <v>150.1</v>
      </c>
      <c t="str" s="33" r="U103">
        <f>VLOOKUP(B103,'Razzball Projections'!$B$2:$W$322,19,FALSE)</f>
        <v>177.6</v>
      </c>
      <c t="str" s="45" r="V103">
        <f>VLOOKUP(B103,'Razzball Projections'!$B$2:$W$322,20,FALSE)</f>
        <v>$4</v>
      </c>
      <c t="str" s="45" r="W103">
        <f>VLOOKUP(B103,'Razzball Projections'!$B$2:$W$322,21,FALSE)</f>
        <v>$2</v>
      </c>
      <c t="str" s="45" r="X103">
        <f>VLOOKUP(B103,'Razzball Projections'!$B$2:$W$322,22,FALSE)</f>
        <v>$2</v>
      </c>
    </row>
    <row customHeight="1" r="104" ht="15.0">
      <c s="44" r="A104">
        <v>102.0</v>
      </c>
      <c t="str" s="29" r="B104">
        <f>'Razzball Projections'!B103</f>
        <v>Dwayne Bowe</v>
      </c>
      <c t="str" s="4" r="C104">
        <f>VLOOKUP(B104,'Razzball Projections'!$B$2:$W$322,2,FALSE)</f>
        <v>WR</v>
      </c>
      <c t="str" s="4" r="D104">
        <f>VLOOKUP(B104,'Razzball Projections'!$B$2:$W$322,3,FALSE)</f>
        <v>KC</v>
      </c>
      <c t="str" s="4" r="E104">
        <f>VLOOKUP(B104,'Rankings - Cheat Sheet'!$B$3:$E$323,4,FALSE)</f>
        <v/>
      </c>
      <c t="str" s="4" r="F104">
        <f>VLOOKUP(B104,'Razzball Projections'!$B$2:$W$322,4,FALSE)</f>
        <v>0</v>
      </c>
      <c t="str" s="4" r="G104">
        <f>VLOOKUP(B104,'Razzball Projections'!$B$2:$W$322,5,FALSE)</f>
        <v>0</v>
      </c>
      <c t="str" s="4" r="H104">
        <f>VLOOKUP(B104,'Razzball Projections'!$B$2:$W$322,6,FALSE)</f>
        <v>0</v>
      </c>
      <c t="str" s="4" r="I104">
        <f>VLOOKUP(B104,'Razzball Projections'!$B$2:$W$322,7,FALSE)</f>
        <v>0</v>
      </c>
      <c t="str" s="4" r="J104">
        <f>VLOOKUP(B104,'Razzball Projections'!$B$2:$W$322,8,FALSE)</f>
        <v>0</v>
      </c>
      <c t="str" s="4" r="K104">
        <f>VLOOKUP(B104,'Razzball Projections'!$B$2:$W$322,9,FALSE)</f>
        <v>0</v>
      </c>
      <c t="str" s="4" r="L104">
        <f>VLOOKUP(B104,'Razzball Projections'!$B$2:$W$322,10,FALSE)</f>
        <v>0</v>
      </c>
      <c t="str" s="4" r="M104">
        <f>VLOOKUP(B104,'Razzball Projections'!$B$2:$W$322,11,FALSE)</f>
        <v>0</v>
      </c>
      <c t="str" s="4" r="N104">
        <f>VLOOKUP(B104,'Razzball Projections'!$B$2:$W$322,12,FALSE)</f>
        <v>0</v>
      </c>
      <c t="str" s="4" r="O104">
        <f>VLOOKUP(B104,'Razzball Projections'!$B$2:$W$322,13,FALSE)</f>
        <v>0</v>
      </c>
      <c t="str" s="4" r="P104">
        <f>VLOOKUP(B104,'Razzball Projections'!$B$2:$W$322,14,FALSE)</f>
        <v>64</v>
      </c>
      <c t="str" s="4" r="Q104">
        <f>VLOOKUP(B104,'Razzball Projections'!$B$2:$W$322,15,FALSE)</f>
        <v>815</v>
      </c>
      <c t="str" s="4" r="R104">
        <f>VLOOKUP(B104,'Razzball Projections'!$B$2:$W$322,16,FALSE)</f>
        <v>5</v>
      </c>
      <c t="str" s="33" r="S104">
        <f>VLOOKUP(B104,'Razzball Projections'!$B$2:$W$322,17,FALSE)</f>
        <v>110.9</v>
      </c>
      <c t="str" s="33" r="T104">
        <f>VLOOKUP(B104,'Razzball Projections'!$B$2:$W$322,18,FALSE)</f>
        <v>142.9</v>
      </c>
      <c t="str" s="33" r="U104">
        <f>VLOOKUP(B104,'Razzball Projections'!$B$2:$W$322,19,FALSE)</f>
        <v>174.9</v>
      </c>
      <c t="str" s="45" r="V104">
        <f>VLOOKUP(B104,'Razzball Projections'!$B$2:$W$322,20,FALSE)</f>
        <v>$7</v>
      </c>
      <c t="str" s="45" r="W104">
        <f>VLOOKUP(B104,'Razzball Projections'!$B$2:$W$322,21,FALSE)</f>
        <v>$9</v>
      </c>
      <c t="str" s="45" r="X104">
        <f>VLOOKUP(B104,'Razzball Projections'!$B$2:$W$322,22,FALSE)</f>
        <v>$11</v>
      </c>
    </row>
    <row customHeight="1" r="105" ht="15.0">
      <c s="44" r="A105">
        <v>103.0</v>
      </c>
      <c t="str" s="29" r="B105">
        <f>'Razzball Projections'!B104</f>
        <v>Toby Gerhart</v>
      </c>
      <c t="str" s="4" r="C105">
        <f>VLOOKUP(B105,'Razzball Projections'!$B$2:$W$322,2,FALSE)</f>
        <v>RB</v>
      </c>
      <c t="str" s="4" r="D105">
        <f>VLOOKUP(B105,'Razzball Projections'!$B$2:$W$322,3,FALSE)</f>
        <v>JAC</v>
      </c>
      <c t="str" s="4" r="E105">
        <f>VLOOKUP(B105,'Rankings - Cheat Sheet'!$B$3:$E$323,4,FALSE)</f>
        <v/>
      </c>
      <c t="str" s="4" r="F105">
        <f>VLOOKUP(B105,'Razzball Projections'!$B$2:$W$322,4,FALSE)</f>
        <v>0</v>
      </c>
      <c t="str" s="4" r="G105">
        <f>VLOOKUP(B105,'Razzball Projections'!$B$2:$W$322,5,FALSE)</f>
        <v>0</v>
      </c>
      <c t="str" s="4" r="H105">
        <f>VLOOKUP(B105,'Razzball Projections'!$B$2:$W$322,6,FALSE)</f>
        <v>0</v>
      </c>
      <c t="str" s="4" r="I105">
        <f>VLOOKUP(B105,'Razzball Projections'!$B$2:$W$322,7,FALSE)</f>
        <v>0</v>
      </c>
      <c t="str" s="4" r="J105">
        <f>VLOOKUP(B105,'Razzball Projections'!$B$2:$W$322,8,FALSE)</f>
        <v>0</v>
      </c>
      <c t="str" s="4" r="K105">
        <f>VLOOKUP(B105,'Razzball Projections'!$B$2:$W$322,9,FALSE)</f>
        <v>0</v>
      </c>
      <c t="str" s="4" r="L105">
        <f>VLOOKUP(B105,'Razzball Projections'!$B$2:$W$322,10,FALSE)</f>
        <v>231</v>
      </c>
      <c t="str" s="4" r="M105">
        <f>VLOOKUP(B105,'Razzball Projections'!$B$2:$W$322,11,FALSE)</f>
        <v>878</v>
      </c>
      <c t="str" s="4" r="N105">
        <f>VLOOKUP(B105,'Razzball Projections'!$B$2:$W$322,12,FALSE)</f>
        <v>5</v>
      </c>
      <c t="str" s="4" r="O105">
        <f>VLOOKUP(B105,'Razzball Projections'!$B$2:$W$322,13,FALSE)</f>
        <v>3</v>
      </c>
      <c t="str" s="4" r="P105">
        <f>VLOOKUP(B105,'Razzball Projections'!$B$2:$W$322,14,FALSE)</f>
        <v>35</v>
      </c>
      <c t="str" s="4" r="Q105">
        <f>VLOOKUP(B105,'Razzball Projections'!$B$2:$W$322,15,FALSE)</f>
        <v>218</v>
      </c>
      <c t="str" s="4" r="R105">
        <f>VLOOKUP(B105,'Razzball Projections'!$B$2:$W$322,16,FALSE)</f>
        <v>1</v>
      </c>
      <c t="str" s="33" r="S105">
        <f>VLOOKUP(B105,'Razzball Projections'!$B$2:$W$322,17,FALSE)</f>
        <v>139.6</v>
      </c>
      <c t="str" s="33" r="T105">
        <f>VLOOKUP(B105,'Razzball Projections'!$B$2:$W$322,18,FALSE)</f>
        <v>157.1</v>
      </c>
      <c t="str" s="33" r="U105">
        <f>VLOOKUP(B105,'Razzball Projections'!$B$2:$W$322,19,FALSE)</f>
        <v>174.6</v>
      </c>
      <c t="str" s="45" r="V105">
        <f>VLOOKUP(B105,'Razzball Projections'!$B$2:$W$322,20,FALSE)</f>
        <v>$26</v>
      </c>
      <c t="str" s="45" r="W105">
        <f>VLOOKUP(B105,'Razzball Projections'!$B$2:$W$322,21,FALSE)</f>
        <v>$23</v>
      </c>
      <c t="str" s="45" r="X105">
        <f>VLOOKUP(B105,'Razzball Projections'!$B$2:$W$322,22,FALSE)</f>
        <v>$22</v>
      </c>
    </row>
    <row customHeight="1" r="106" ht="15.0">
      <c s="44" r="A106">
        <v>104.0</v>
      </c>
      <c t="str" s="29" r="B106">
        <f>'Razzball Projections'!B105</f>
        <v>Greg Jennings</v>
      </c>
      <c t="str" s="4" r="C106">
        <f>VLOOKUP(B106,'Razzball Projections'!$B$2:$W$322,2,FALSE)</f>
        <v>WR</v>
      </c>
      <c t="str" s="4" r="D106">
        <f>VLOOKUP(B106,'Razzball Projections'!$B$2:$W$322,3,FALSE)</f>
        <v>MIN</v>
      </c>
      <c t="str" s="4" r="E106">
        <f>VLOOKUP(B106,'Rankings - Cheat Sheet'!$B$3:$E$323,4,FALSE)</f>
        <v/>
      </c>
      <c t="str" s="4" r="F106">
        <f>VLOOKUP(B106,'Razzball Projections'!$B$2:$W$322,4,FALSE)</f>
        <v>0</v>
      </c>
      <c t="str" s="4" r="G106">
        <f>VLOOKUP(B106,'Razzball Projections'!$B$2:$W$322,5,FALSE)</f>
        <v>0</v>
      </c>
      <c t="str" s="4" r="H106">
        <f>VLOOKUP(B106,'Razzball Projections'!$B$2:$W$322,6,FALSE)</f>
        <v>0</v>
      </c>
      <c t="str" s="4" r="I106">
        <f>VLOOKUP(B106,'Razzball Projections'!$B$2:$W$322,7,FALSE)</f>
        <v>0</v>
      </c>
      <c t="str" s="4" r="J106">
        <f>VLOOKUP(B106,'Razzball Projections'!$B$2:$W$322,8,FALSE)</f>
        <v>0</v>
      </c>
      <c t="str" s="4" r="K106">
        <f>VLOOKUP(B106,'Razzball Projections'!$B$2:$W$322,9,FALSE)</f>
        <v>0</v>
      </c>
      <c t="str" s="4" r="L106">
        <f>VLOOKUP(B106,'Razzball Projections'!$B$2:$W$322,10,FALSE)</f>
        <v>0</v>
      </c>
      <c t="str" s="4" r="M106">
        <f>VLOOKUP(B106,'Razzball Projections'!$B$2:$W$322,11,FALSE)</f>
        <v>0</v>
      </c>
      <c t="str" s="4" r="N106">
        <f>VLOOKUP(B106,'Razzball Projections'!$B$2:$W$322,12,FALSE)</f>
        <v>0</v>
      </c>
      <c t="str" s="4" r="O106">
        <f>VLOOKUP(B106,'Razzball Projections'!$B$2:$W$322,13,FALSE)</f>
        <v>1</v>
      </c>
      <c t="str" s="4" r="P106">
        <f>VLOOKUP(B106,'Razzball Projections'!$B$2:$W$322,14,FALSE)</f>
        <v>68</v>
      </c>
      <c t="str" s="4" r="Q106">
        <f>VLOOKUP(B106,'Razzball Projections'!$B$2:$W$322,15,FALSE)</f>
        <v>817</v>
      </c>
      <c t="str" s="4" r="R106">
        <f>VLOOKUP(B106,'Razzball Projections'!$B$2:$W$322,16,FALSE)</f>
        <v>4</v>
      </c>
      <c t="str" s="33" r="S106">
        <f>VLOOKUP(B106,'Razzball Projections'!$B$2:$W$322,17,FALSE)</f>
        <v>106.5</v>
      </c>
      <c t="str" s="33" r="T106">
        <f>VLOOKUP(B106,'Razzball Projections'!$B$2:$W$322,18,FALSE)</f>
        <v>140.5</v>
      </c>
      <c t="str" s="33" r="U106">
        <f>VLOOKUP(B106,'Razzball Projections'!$B$2:$W$322,19,FALSE)</f>
        <v>174.5</v>
      </c>
      <c t="str" s="45" r="V106">
        <f>VLOOKUP(B106,'Razzball Projections'!$B$2:$W$322,20,FALSE)</f>
        <v>$1</v>
      </c>
      <c t="str" s="45" r="W106">
        <f>VLOOKUP(B106,'Razzball Projections'!$B$2:$W$322,21,FALSE)</f>
        <v>$1</v>
      </c>
      <c t="str" s="45" r="X106">
        <f>VLOOKUP(B106,'Razzball Projections'!$B$2:$W$322,22,FALSE)</f>
        <v>$1</v>
      </c>
    </row>
    <row customHeight="1" r="107" ht="15.0">
      <c s="44" r="A107">
        <v>105.0</v>
      </c>
      <c t="str" s="29" r="B107">
        <f>'Razzball Projections'!B106</f>
        <v>Rueben Randle</v>
      </c>
      <c t="str" s="4" r="C107">
        <f>VLOOKUP(B107,'Razzball Projections'!$B$2:$W$322,2,FALSE)</f>
        <v>WR</v>
      </c>
      <c t="str" s="4" r="D107">
        <f>VLOOKUP(B107,'Razzball Projections'!$B$2:$W$322,3,FALSE)</f>
        <v>NYG</v>
      </c>
      <c t="str" s="4" r="E107">
        <f>VLOOKUP(B107,'Rankings - Cheat Sheet'!$B$3:$E$323,4,FALSE)</f>
        <v/>
      </c>
      <c t="str" s="4" r="F107">
        <f>VLOOKUP(B107,'Razzball Projections'!$B$2:$W$322,4,FALSE)</f>
        <v>0</v>
      </c>
      <c t="str" s="4" r="G107">
        <f>VLOOKUP(B107,'Razzball Projections'!$B$2:$W$322,5,FALSE)</f>
        <v>0</v>
      </c>
      <c t="str" s="4" r="H107">
        <f>VLOOKUP(B107,'Razzball Projections'!$B$2:$W$322,6,FALSE)</f>
        <v>0</v>
      </c>
      <c t="str" s="4" r="I107">
        <f>VLOOKUP(B107,'Razzball Projections'!$B$2:$W$322,7,FALSE)</f>
        <v>0</v>
      </c>
      <c t="str" s="4" r="J107">
        <f>VLOOKUP(B107,'Razzball Projections'!$B$2:$W$322,8,FALSE)</f>
        <v>0</v>
      </c>
      <c t="str" s="4" r="K107">
        <f>VLOOKUP(B107,'Razzball Projections'!$B$2:$W$322,9,FALSE)</f>
        <v>0</v>
      </c>
      <c t="str" s="4" r="L107">
        <f>VLOOKUP(B107,'Razzball Projections'!$B$2:$W$322,10,FALSE)</f>
        <v>0</v>
      </c>
      <c t="str" s="4" r="M107">
        <f>VLOOKUP(B107,'Razzball Projections'!$B$2:$W$322,11,FALSE)</f>
        <v>0</v>
      </c>
      <c t="str" s="4" r="N107">
        <f>VLOOKUP(B107,'Razzball Projections'!$B$2:$W$322,12,FALSE)</f>
        <v>0</v>
      </c>
      <c t="str" s="4" r="O107">
        <f>VLOOKUP(B107,'Razzball Projections'!$B$2:$W$322,13,FALSE)</f>
        <v>1</v>
      </c>
      <c t="str" s="4" r="P107">
        <f>VLOOKUP(B107,'Razzball Projections'!$B$2:$W$322,14,FALSE)</f>
        <v>59</v>
      </c>
      <c t="str" s="4" r="Q107">
        <f>VLOOKUP(B107,'Razzball Projections'!$B$2:$W$322,15,FALSE)</f>
        <v>811</v>
      </c>
      <c t="str" s="4" r="R107">
        <f>VLOOKUP(B107,'Razzball Projections'!$B$2:$W$322,16,FALSE)</f>
        <v>6</v>
      </c>
      <c t="str" s="33" r="S107">
        <f>VLOOKUP(B107,'Razzball Projections'!$B$2:$W$322,17,FALSE)</f>
        <v>114.3</v>
      </c>
      <c t="str" s="33" r="T107">
        <f>VLOOKUP(B107,'Razzball Projections'!$B$2:$W$322,18,FALSE)</f>
        <v>143.8</v>
      </c>
      <c t="str" s="33" r="U107">
        <f>VLOOKUP(B107,'Razzball Projections'!$B$2:$W$322,19,FALSE)</f>
        <v>173.3</v>
      </c>
      <c t="str" s="45" r="V107">
        <f>VLOOKUP(B107,'Razzball Projections'!$B$2:$W$322,20,FALSE)</f>
        <v>$6</v>
      </c>
      <c t="str" s="45" r="W107">
        <f>VLOOKUP(B107,'Razzball Projections'!$B$2:$W$322,21,FALSE)</f>
        <v>$7</v>
      </c>
      <c t="str" s="45" r="X107">
        <f>VLOOKUP(B107,'Razzball Projections'!$B$2:$W$322,22,FALSE)</f>
        <v>$9</v>
      </c>
    </row>
    <row customHeight="1" r="108" ht="15.0">
      <c s="44" r="A108">
        <v>106.0</v>
      </c>
      <c t="str" s="29" r="B108">
        <f>'Razzball Projections'!B107</f>
        <v>Matt Schaub</v>
      </c>
      <c t="str" s="4" r="C108">
        <f>VLOOKUP(B108,'Razzball Projections'!$B$2:$W$322,2,FALSE)</f>
        <v>QB</v>
      </c>
      <c t="str" s="4" r="D108">
        <f>VLOOKUP(B108,'Razzball Projections'!$B$2:$W$322,3,FALSE)</f>
        <v>OAK</v>
      </c>
      <c t="str" s="4" r="E108">
        <f>VLOOKUP(B108,'Rankings - Cheat Sheet'!$B$3:$E$323,4,FALSE)</f>
        <v/>
      </c>
      <c t="str" s="4" r="F108">
        <f>VLOOKUP(B108,'Razzball Projections'!$B$2:$W$322,4,FALSE)</f>
        <v>484</v>
      </c>
      <c t="str" s="4" r="G108">
        <f>VLOOKUP(B108,'Razzball Projections'!$B$2:$W$322,5,FALSE)</f>
        <v>287</v>
      </c>
      <c t="str" s="4" r="H108">
        <f>VLOOKUP(B108,'Razzball Projections'!$B$2:$W$322,6,FALSE)</f>
        <v>59.3</v>
      </c>
      <c t="str" s="4" r="I108">
        <f>VLOOKUP(B108,'Razzball Projections'!$B$2:$W$322,7,FALSE)</f>
        <v>3109</v>
      </c>
      <c t="str" s="4" r="J108">
        <f>VLOOKUP(B108,'Razzball Projections'!$B$2:$W$322,8,FALSE)</f>
        <v>19</v>
      </c>
      <c t="str" s="4" r="K108">
        <f>VLOOKUP(B108,'Razzball Projections'!$B$2:$W$322,9,FALSE)</f>
        <v>13</v>
      </c>
      <c t="str" s="4" r="L108">
        <f>VLOOKUP(B108,'Razzball Projections'!$B$2:$W$322,10,FALSE)</f>
        <v>39</v>
      </c>
      <c t="str" s="4" r="M108">
        <f>VLOOKUP(B108,'Razzball Projections'!$B$2:$W$322,11,FALSE)</f>
        <v>37</v>
      </c>
      <c t="str" s="4" r="N108">
        <f>VLOOKUP(B108,'Razzball Projections'!$B$2:$W$322,12,FALSE)</f>
        <v>0</v>
      </c>
      <c t="str" s="4" r="O108">
        <f>VLOOKUP(B108,'Razzball Projections'!$B$2:$W$322,13,FALSE)</f>
        <v>3</v>
      </c>
      <c t="str" s="4" r="P108">
        <f>VLOOKUP(B108,'Razzball Projections'!$B$2:$W$322,14,FALSE)</f>
        <v>0</v>
      </c>
      <c t="str" s="4" r="Q108">
        <f>VLOOKUP(B108,'Razzball Projections'!$B$2:$W$322,15,FALSE)</f>
        <v>0</v>
      </c>
      <c t="str" s="4" r="R108">
        <f>VLOOKUP(B108,'Razzball Projections'!$B$2:$W$322,16,FALSE)</f>
        <v>0</v>
      </c>
      <c t="str" s="33" r="S108">
        <f>VLOOKUP(B108,'Razzball Projections'!$B$2:$W$322,17,FALSE)</f>
        <v>173.1</v>
      </c>
      <c t="str" s="33" r="T108">
        <f>VLOOKUP(B108,'Razzball Projections'!$B$2:$W$322,18,FALSE)</f>
        <v>173.1</v>
      </c>
      <c t="str" s="33" r="U108">
        <f>VLOOKUP(B108,'Razzball Projections'!$B$2:$W$322,19,FALSE)</f>
        <v>173.1</v>
      </c>
      <c t="str" s="45" r="V108">
        <f>VLOOKUP(B108,'Razzball Projections'!$B$2:$W$322,20,FALSE)</f>
        <v>$0</v>
      </c>
      <c t="str" s="45" r="W108">
        <f>VLOOKUP(B108,'Razzball Projections'!$B$2:$W$322,21,FALSE)</f>
        <v>$0</v>
      </c>
      <c t="str" s="45" r="X108">
        <f>VLOOKUP(B108,'Razzball Projections'!$B$2:$W$322,22,FALSE)</f>
        <v>$0</v>
      </c>
    </row>
    <row customHeight="1" r="109" ht="15.0">
      <c s="44" r="A109">
        <v>107.0</v>
      </c>
      <c t="str" s="29" r="B109">
        <f>'Razzball Projections'!B108</f>
        <v>Jordan Reed</v>
      </c>
      <c t="str" s="4" r="C109">
        <f>VLOOKUP(B109,'Razzball Projections'!$B$2:$W$322,2,FALSE)</f>
        <v>TE</v>
      </c>
      <c t="str" s="4" r="D109">
        <f>VLOOKUP(B109,'Razzball Projections'!$B$2:$W$322,3,FALSE)</f>
        <v>WAS</v>
      </c>
      <c t="str" s="4" r="E109">
        <f>VLOOKUP(B109,'Rankings - Cheat Sheet'!$B$3:$E$323,4,FALSE)</f>
        <v/>
      </c>
      <c t="str" s="4" r="F109">
        <f>VLOOKUP(B109,'Razzball Projections'!$B$2:$W$322,4,FALSE)</f>
        <v>0</v>
      </c>
      <c t="str" s="4" r="G109">
        <f>VLOOKUP(B109,'Razzball Projections'!$B$2:$W$322,5,FALSE)</f>
        <v>0</v>
      </c>
      <c t="str" s="4" r="H109">
        <f>VLOOKUP(B109,'Razzball Projections'!$B$2:$W$322,6,FALSE)</f>
        <v>0</v>
      </c>
      <c t="str" s="4" r="I109">
        <f>VLOOKUP(B109,'Razzball Projections'!$B$2:$W$322,7,FALSE)</f>
        <v>0</v>
      </c>
      <c t="str" s="4" r="J109">
        <f>VLOOKUP(B109,'Razzball Projections'!$B$2:$W$322,8,FALSE)</f>
        <v>0</v>
      </c>
      <c t="str" s="4" r="K109">
        <f>VLOOKUP(B109,'Razzball Projections'!$B$2:$W$322,9,FALSE)</f>
        <v>0</v>
      </c>
      <c t="str" s="4" r="L109">
        <f>VLOOKUP(B109,'Razzball Projections'!$B$2:$W$322,10,FALSE)</f>
        <v>0</v>
      </c>
      <c t="str" s="4" r="M109">
        <f>VLOOKUP(B109,'Razzball Projections'!$B$2:$W$322,11,FALSE)</f>
        <v>0</v>
      </c>
      <c t="str" s="4" r="N109">
        <f>VLOOKUP(B109,'Razzball Projections'!$B$2:$W$322,12,FALSE)</f>
        <v>0</v>
      </c>
      <c t="str" s="4" r="O109">
        <f>VLOOKUP(B109,'Razzball Projections'!$B$2:$W$322,13,FALSE)</f>
        <v>0</v>
      </c>
      <c t="str" s="4" r="P109">
        <f>VLOOKUP(B109,'Razzball Projections'!$B$2:$W$322,14,FALSE)</f>
        <v>57</v>
      </c>
      <c t="str" s="4" r="Q109">
        <f>VLOOKUP(B109,'Razzball Projections'!$B$2:$W$322,15,FALSE)</f>
        <v>747</v>
      </c>
      <c t="str" s="4" r="R109">
        <f>VLOOKUP(B109,'Razzball Projections'!$B$2:$W$322,16,FALSE)</f>
        <v>7</v>
      </c>
      <c t="str" s="33" r="S109">
        <f>VLOOKUP(B109,'Razzball Projections'!$B$2:$W$322,17,FALSE)</f>
        <v>113.7</v>
      </c>
      <c t="str" s="33" r="T109">
        <f>VLOOKUP(B109,'Razzball Projections'!$B$2:$W$322,18,FALSE)</f>
        <v>142.2</v>
      </c>
      <c t="str" s="33" r="U109">
        <f>VLOOKUP(B109,'Razzball Projections'!$B$2:$W$322,19,FALSE)</f>
        <v>170.7</v>
      </c>
      <c t="str" s="45" r="V109">
        <f>VLOOKUP(B109,'Razzball Projections'!$B$2:$W$322,20,FALSE)</f>
        <v>$10</v>
      </c>
      <c t="str" s="45" r="W109">
        <f>VLOOKUP(B109,'Razzball Projections'!$B$2:$W$322,21,FALSE)</f>
        <v>$12</v>
      </c>
      <c t="str" s="45" r="X109">
        <f>VLOOKUP(B109,'Razzball Projections'!$B$2:$W$322,22,FALSE)</f>
        <v>$12</v>
      </c>
    </row>
    <row customHeight="1" r="110" ht="15.0">
      <c s="44" r="A110">
        <v>108.0</v>
      </c>
      <c t="str" s="29" r="B110">
        <f>'Razzball Projections'!B109</f>
        <v>Rob Gronkowski</v>
      </c>
      <c t="str" s="4" r="C110">
        <f>VLOOKUP(B110,'Razzball Projections'!$B$2:$W$322,2,FALSE)</f>
        <v>TE</v>
      </c>
      <c t="str" s="4" r="D110">
        <f>VLOOKUP(B110,'Razzball Projections'!$B$2:$W$322,3,FALSE)</f>
        <v>NE</v>
      </c>
      <c t="str" s="4" r="E110">
        <f>VLOOKUP(B110,'Rankings - Cheat Sheet'!$B$3:$E$323,4,FALSE)</f>
        <v/>
      </c>
      <c t="str" s="4" r="F110">
        <f>VLOOKUP(B110,'Razzball Projections'!$B$2:$W$322,4,FALSE)</f>
        <v>0</v>
      </c>
      <c t="str" s="4" r="G110">
        <f>VLOOKUP(B110,'Razzball Projections'!$B$2:$W$322,5,FALSE)</f>
        <v>0</v>
      </c>
      <c t="str" s="4" r="H110">
        <f>VLOOKUP(B110,'Razzball Projections'!$B$2:$W$322,6,FALSE)</f>
        <v>0</v>
      </c>
      <c t="str" s="4" r="I110">
        <f>VLOOKUP(B110,'Razzball Projections'!$B$2:$W$322,7,FALSE)</f>
        <v>0</v>
      </c>
      <c t="str" s="4" r="J110">
        <f>VLOOKUP(B110,'Razzball Projections'!$B$2:$W$322,8,FALSE)</f>
        <v>0</v>
      </c>
      <c t="str" s="4" r="K110">
        <f>VLOOKUP(B110,'Razzball Projections'!$B$2:$W$322,9,FALSE)</f>
        <v>0</v>
      </c>
      <c t="str" s="4" r="L110">
        <f>VLOOKUP(B110,'Razzball Projections'!$B$2:$W$322,10,FALSE)</f>
        <v>0</v>
      </c>
      <c t="str" s="4" r="M110">
        <f>VLOOKUP(B110,'Razzball Projections'!$B$2:$W$322,11,FALSE)</f>
        <v>0</v>
      </c>
      <c t="str" s="4" r="N110">
        <f>VLOOKUP(B110,'Razzball Projections'!$B$2:$W$322,12,FALSE)</f>
        <v>0</v>
      </c>
      <c t="str" s="4" r="O110">
        <f>VLOOKUP(B110,'Razzball Projections'!$B$2:$W$322,13,FALSE)</f>
        <v>0</v>
      </c>
      <c t="str" s="4" r="P110">
        <f>VLOOKUP(B110,'Razzball Projections'!$B$2:$W$322,14,FALSE)</f>
        <v>57</v>
      </c>
      <c t="str" s="4" r="Q110">
        <f>VLOOKUP(B110,'Razzball Projections'!$B$2:$W$322,15,FALSE)</f>
        <v>716</v>
      </c>
      <c t="str" s="4" r="R110">
        <f>VLOOKUP(B110,'Razzball Projections'!$B$2:$W$322,16,FALSE)</f>
        <v>7</v>
      </c>
      <c t="str" s="33" r="S110">
        <f>VLOOKUP(B110,'Razzball Projections'!$B$2:$W$322,17,FALSE)</f>
        <v>113.6</v>
      </c>
      <c t="str" s="33" r="T110">
        <f>VLOOKUP(B110,'Razzball Projections'!$B$2:$W$322,18,FALSE)</f>
        <v>142.1</v>
      </c>
      <c t="str" s="33" r="U110">
        <f>VLOOKUP(B110,'Razzball Projections'!$B$2:$W$322,19,FALSE)</f>
        <v>170.6</v>
      </c>
      <c t="str" s="45" r="V110">
        <f>VLOOKUP(B110,'Razzball Projections'!$B$2:$W$322,20,FALSE)</f>
        <v>$17</v>
      </c>
      <c t="str" s="45" r="W110">
        <f>VLOOKUP(B110,'Razzball Projections'!$B$2:$W$322,21,FALSE)</f>
        <v>$17</v>
      </c>
      <c t="str" s="45" r="X110">
        <f>VLOOKUP(B110,'Razzball Projections'!$B$2:$W$322,22,FALSE)</f>
        <v>$18</v>
      </c>
    </row>
    <row customHeight="1" r="111" ht="15.0">
      <c s="44" r="A111">
        <v>109.0</v>
      </c>
      <c t="str" s="29" r="B111">
        <f>'Razzball Projections'!B110</f>
        <v>Maurice Jones-Drew</v>
      </c>
      <c t="str" s="4" r="C111">
        <f>VLOOKUP(B111,'Razzball Projections'!$B$2:$W$322,2,FALSE)</f>
        <v>RB</v>
      </c>
      <c t="str" s="4" r="D111">
        <f>VLOOKUP(B111,'Razzball Projections'!$B$2:$W$322,3,FALSE)</f>
        <v>OAK</v>
      </c>
      <c t="str" s="4" r="E111">
        <f>VLOOKUP(B111,'Rankings - Cheat Sheet'!$B$3:$E$323,4,FALSE)</f>
        <v/>
      </c>
      <c t="str" s="4" r="F111">
        <f>VLOOKUP(B111,'Razzball Projections'!$B$2:$W$322,4,FALSE)</f>
        <v>0</v>
      </c>
      <c t="str" s="4" r="G111">
        <f>VLOOKUP(B111,'Razzball Projections'!$B$2:$W$322,5,FALSE)</f>
        <v>0</v>
      </c>
      <c t="str" s="4" r="H111">
        <f>VLOOKUP(B111,'Razzball Projections'!$B$2:$W$322,6,FALSE)</f>
        <v>0</v>
      </c>
      <c t="str" s="4" r="I111">
        <f>VLOOKUP(B111,'Razzball Projections'!$B$2:$W$322,7,FALSE)</f>
        <v>0</v>
      </c>
      <c t="str" s="4" r="J111">
        <f>VLOOKUP(B111,'Razzball Projections'!$B$2:$W$322,8,FALSE)</f>
        <v>0</v>
      </c>
      <c t="str" s="4" r="K111">
        <f>VLOOKUP(B111,'Razzball Projections'!$B$2:$W$322,9,FALSE)</f>
        <v>0</v>
      </c>
      <c t="str" s="4" r="L111">
        <f>VLOOKUP(B111,'Razzball Projections'!$B$2:$W$322,10,FALSE)</f>
        <v>171</v>
      </c>
      <c t="str" s="4" r="M111">
        <f>VLOOKUP(B111,'Razzball Projections'!$B$2:$W$322,11,FALSE)</f>
        <v>761</v>
      </c>
      <c t="str" s="4" r="N111">
        <f>VLOOKUP(B111,'Razzball Projections'!$B$2:$W$322,12,FALSE)</f>
        <v>5</v>
      </c>
      <c t="str" s="4" r="O111">
        <f>VLOOKUP(B111,'Razzball Projections'!$B$2:$W$322,13,FALSE)</f>
        <v>1</v>
      </c>
      <c t="str" s="4" r="P111">
        <f>VLOOKUP(B111,'Razzball Projections'!$B$2:$W$322,14,FALSE)</f>
        <v>36</v>
      </c>
      <c t="str" s="4" r="Q111">
        <f>VLOOKUP(B111,'Razzball Projections'!$B$2:$W$322,15,FALSE)</f>
        <v>261</v>
      </c>
      <c t="str" s="4" r="R111">
        <f>VLOOKUP(B111,'Razzball Projections'!$B$2:$W$322,16,FALSE)</f>
        <v>1</v>
      </c>
      <c t="str" s="33" r="S111">
        <f>VLOOKUP(B111,'Razzball Projections'!$B$2:$W$322,17,FALSE)</f>
        <v>133.8</v>
      </c>
      <c t="str" s="33" r="T111">
        <f>VLOOKUP(B111,'Razzball Projections'!$B$2:$W$322,18,FALSE)</f>
        <v>151.8</v>
      </c>
      <c t="str" s="33" r="U111">
        <f>VLOOKUP(B111,'Razzball Projections'!$B$2:$W$322,19,FALSE)</f>
        <v>169.8</v>
      </c>
      <c t="str" s="45" r="V111">
        <f>VLOOKUP(B111,'Razzball Projections'!$B$2:$W$322,20,FALSE)</f>
        <v>$13</v>
      </c>
      <c t="str" s="45" r="W111">
        <f>VLOOKUP(B111,'Razzball Projections'!$B$2:$W$322,21,FALSE)</f>
        <v>$12</v>
      </c>
      <c t="str" s="45" r="X111">
        <f>VLOOKUP(B111,'Razzball Projections'!$B$2:$W$322,22,FALSE)</f>
        <v>$11</v>
      </c>
    </row>
    <row customHeight="1" r="112" ht="15.0">
      <c s="44" r="A112">
        <v>110.0</v>
      </c>
      <c t="str" s="29" r="B112">
        <f>'Razzball Projections'!B111</f>
        <v>Tavon Austin</v>
      </c>
      <c t="str" s="4" r="C112">
        <f>VLOOKUP(B112,'Razzball Projections'!$B$2:$W$322,2,FALSE)</f>
        <v>WR</v>
      </c>
      <c t="str" s="4" r="D112">
        <f>VLOOKUP(B112,'Razzball Projections'!$B$2:$W$322,3,FALSE)</f>
        <v>STL</v>
      </c>
      <c t="str" s="4" r="E112">
        <f>VLOOKUP(B112,'Rankings - Cheat Sheet'!$B$3:$E$323,4,FALSE)</f>
        <v/>
      </c>
      <c t="str" s="4" r="F112">
        <f>VLOOKUP(B112,'Razzball Projections'!$B$2:$W$322,4,FALSE)</f>
        <v>0</v>
      </c>
      <c t="str" s="4" r="G112">
        <f>VLOOKUP(B112,'Razzball Projections'!$B$2:$W$322,5,FALSE)</f>
        <v>0</v>
      </c>
      <c t="str" s="4" r="H112">
        <f>VLOOKUP(B112,'Razzball Projections'!$B$2:$W$322,6,FALSE)</f>
        <v>0</v>
      </c>
      <c t="str" s="4" r="I112">
        <f>VLOOKUP(B112,'Razzball Projections'!$B$2:$W$322,7,FALSE)</f>
        <v>0</v>
      </c>
      <c t="str" s="4" r="J112">
        <f>VLOOKUP(B112,'Razzball Projections'!$B$2:$W$322,8,FALSE)</f>
        <v>0</v>
      </c>
      <c t="str" s="4" r="K112">
        <f>VLOOKUP(B112,'Razzball Projections'!$B$2:$W$322,9,FALSE)</f>
        <v>0</v>
      </c>
      <c t="str" s="4" r="L112">
        <f>VLOOKUP(B112,'Razzball Projections'!$B$2:$W$322,10,FALSE)</f>
        <v>13</v>
      </c>
      <c t="str" s="4" r="M112">
        <f>VLOOKUP(B112,'Razzball Projections'!$B$2:$W$322,11,FALSE)</f>
        <v>130</v>
      </c>
      <c t="str" s="4" r="N112">
        <f>VLOOKUP(B112,'Razzball Projections'!$B$2:$W$322,12,FALSE)</f>
        <v>1</v>
      </c>
      <c t="str" s="4" r="O112">
        <f>VLOOKUP(B112,'Razzball Projections'!$B$2:$W$322,13,FALSE)</f>
        <v>2</v>
      </c>
      <c t="str" s="4" r="P112">
        <f>VLOOKUP(B112,'Razzball Projections'!$B$2:$W$322,14,FALSE)</f>
        <v>56</v>
      </c>
      <c t="str" s="4" r="Q112">
        <f>VLOOKUP(B112,'Razzball Projections'!$B$2:$W$322,15,FALSE)</f>
        <v>711</v>
      </c>
      <c t="str" s="4" r="R112">
        <f>VLOOKUP(B112,'Razzball Projections'!$B$2:$W$322,16,FALSE)</f>
        <v>4</v>
      </c>
      <c t="str" s="33" r="S112">
        <f>VLOOKUP(B112,'Razzball Projections'!$B$2:$W$322,17,FALSE)</f>
        <v>112.9</v>
      </c>
      <c t="str" s="33" r="T112">
        <f>VLOOKUP(B112,'Razzball Projections'!$B$2:$W$322,18,FALSE)</f>
        <v>140.9</v>
      </c>
      <c t="str" s="33" r="U112">
        <f>VLOOKUP(B112,'Razzball Projections'!$B$2:$W$322,19,FALSE)</f>
        <v>168.9</v>
      </c>
      <c t="str" s="45" r="V112">
        <f>VLOOKUP(B112,'Razzball Projections'!$B$2:$W$322,20,FALSE)</f>
        <v>$5</v>
      </c>
      <c t="str" s="45" r="W112">
        <f>VLOOKUP(B112,'Razzball Projections'!$B$2:$W$322,21,FALSE)</f>
        <v>$6</v>
      </c>
      <c t="str" s="45" r="X112">
        <f>VLOOKUP(B112,'Razzball Projections'!$B$2:$W$322,22,FALSE)</f>
        <v>$7</v>
      </c>
    </row>
    <row customHeight="1" r="113" ht="15.0">
      <c s="44" r="A113">
        <v>111.0</v>
      </c>
      <c t="str" s="29" r="B113">
        <f>'Razzball Projections'!B112</f>
        <v>Hakeem Nicks</v>
      </c>
      <c t="str" s="4" r="C113">
        <f>VLOOKUP(B113,'Razzball Projections'!$B$2:$W$322,2,FALSE)</f>
        <v>WR</v>
      </c>
      <c t="str" s="4" r="D113">
        <f>VLOOKUP(B113,'Razzball Projections'!$B$2:$W$322,3,FALSE)</f>
        <v>IND</v>
      </c>
      <c t="str" s="4" r="E113">
        <f>VLOOKUP(B113,'Rankings - Cheat Sheet'!$B$3:$E$323,4,FALSE)</f>
        <v/>
      </c>
      <c t="str" s="4" r="F113">
        <f>VLOOKUP(B113,'Razzball Projections'!$B$2:$W$322,4,FALSE)</f>
        <v>0</v>
      </c>
      <c t="str" s="4" r="G113">
        <f>VLOOKUP(B113,'Razzball Projections'!$B$2:$W$322,5,FALSE)</f>
        <v>0</v>
      </c>
      <c t="str" s="4" r="H113">
        <f>VLOOKUP(B113,'Razzball Projections'!$B$2:$W$322,6,FALSE)</f>
        <v>0</v>
      </c>
      <c t="str" s="4" r="I113">
        <f>VLOOKUP(B113,'Razzball Projections'!$B$2:$W$322,7,FALSE)</f>
        <v>0</v>
      </c>
      <c t="str" s="4" r="J113">
        <f>VLOOKUP(B113,'Razzball Projections'!$B$2:$W$322,8,FALSE)</f>
        <v>0</v>
      </c>
      <c t="str" s="4" r="K113">
        <f>VLOOKUP(B113,'Razzball Projections'!$B$2:$W$322,9,FALSE)</f>
        <v>0</v>
      </c>
      <c t="str" s="4" r="L113">
        <f>VLOOKUP(B113,'Razzball Projections'!$B$2:$W$322,10,FALSE)</f>
        <v>0</v>
      </c>
      <c t="str" s="4" r="M113">
        <f>VLOOKUP(B113,'Razzball Projections'!$B$2:$W$322,11,FALSE)</f>
        <v>0</v>
      </c>
      <c t="str" s="4" r="N113">
        <f>VLOOKUP(B113,'Razzball Projections'!$B$2:$W$322,12,FALSE)</f>
        <v>0</v>
      </c>
      <c t="str" s="4" r="O113">
        <f>VLOOKUP(B113,'Razzball Projections'!$B$2:$W$322,13,FALSE)</f>
        <v>0</v>
      </c>
      <c t="str" s="4" r="P113">
        <f>VLOOKUP(B113,'Razzball Projections'!$B$2:$W$322,14,FALSE)</f>
        <v>61</v>
      </c>
      <c t="str" s="4" r="Q113">
        <f>VLOOKUP(B113,'Razzball Projections'!$B$2:$W$322,15,FALSE)</f>
        <v>822</v>
      </c>
      <c t="str" s="4" r="R113">
        <f>VLOOKUP(B113,'Razzball Projections'!$B$2:$W$322,16,FALSE)</f>
        <v>4</v>
      </c>
      <c t="str" s="33" r="S113">
        <f>VLOOKUP(B113,'Razzball Projections'!$B$2:$W$322,17,FALSE)</f>
        <v>106.2</v>
      </c>
      <c t="str" s="33" r="T113">
        <f>VLOOKUP(B113,'Razzball Projections'!$B$2:$W$322,18,FALSE)</f>
        <v>136.7</v>
      </c>
      <c t="str" s="33" r="U113">
        <f>VLOOKUP(B113,'Razzball Projections'!$B$2:$W$322,19,FALSE)</f>
        <v>167.2</v>
      </c>
      <c t="str" s="45" r="V113">
        <f>VLOOKUP(B113,'Razzball Projections'!$B$2:$W$322,20,FALSE)</f>
        <v>$3</v>
      </c>
      <c t="str" s="45" r="W113">
        <f>VLOOKUP(B113,'Razzball Projections'!$B$2:$W$322,21,FALSE)</f>
        <v>$1</v>
      </c>
      <c t="str" s="45" r="X113">
        <f>VLOOKUP(B113,'Razzball Projections'!$B$2:$W$322,22,FALSE)</f>
        <v>$1</v>
      </c>
    </row>
    <row customHeight="1" r="114" ht="15.0">
      <c s="44" r="A114">
        <v>112.0</v>
      </c>
      <c t="str" s="29" r="B114">
        <f>'Razzball Projections'!B113</f>
        <v>Cecil Shorts</v>
      </c>
      <c t="str" s="4" r="C114">
        <f>VLOOKUP(B114,'Razzball Projections'!$B$2:$W$322,2,FALSE)</f>
        <v>WR</v>
      </c>
      <c t="str" s="4" r="D114">
        <f>VLOOKUP(B114,'Razzball Projections'!$B$2:$W$322,3,FALSE)</f>
        <v>JAC</v>
      </c>
      <c t="str" s="4" r="E114">
        <f>VLOOKUP(B114,'Rankings - Cheat Sheet'!$B$3:$E$323,4,FALSE)</f>
        <v/>
      </c>
      <c t="str" s="4" r="F114">
        <f>VLOOKUP(B114,'Razzball Projections'!$B$2:$W$322,4,FALSE)</f>
        <v>0</v>
      </c>
      <c t="str" s="4" r="G114">
        <f>VLOOKUP(B114,'Razzball Projections'!$B$2:$W$322,5,FALSE)</f>
        <v>0</v>
      </c>
      <c t="str" s="4" r="H114">
        <f>VLOOKUP(B114,'Razzball Projections'!$B$2:$W$322,6,FALSE)</f>
        <v>0</v>
      </c>
      <c t="str" s="4" r="I114">
        <f>VLOOKUP(B114,'Razzball Projections'!$B$2:$W$322,7,FALSE)</f>
        <v>0</v>
      </c>
      <c t="str" s="4" r="J114">
        <f>VLOOKUP(B114,'Razzball Projections'!$B$2:$W$322,8,FALSE)</f>
        <v>0</v>
      </c>
      <c t="str" s="4" r="K114">
        <f>VLOOKUP(B114,'Razzball Projections'!$B$2:$W$322,9,FALSE)</f>
        <v>0</v>
      </c>
      <c t="str" s="4" r="L114">
        <f>VLOOKUP(B114,'Razzball Projections'!$B$2:$W$322,10,FALSE)</f>
        <v>0</v>
      </c>
      <c t="str" s="4" r="M114">
        <f>VLOOKUP(B114,'Razzball Projections'!$B$2:$W$322,11,FALSE)</f>
        <v>0</v>
      </c>
      <c t="str" s="4" r="N114">
        <f>VLOOKUP(B114,'Razzball Projections'!$B$2:$W$322,12,FALSE)</f>
        <v>0</v>
      </c>
      <c t="str" s="4" r="O114">
        <f>VLOOKUP(B114,'Razzball Projections'!$B$2:$W$322,13,FALSE)</f>
        <v>0</v>
      </c>
      <c t="str" s="4" r="P114">
        <f>VLOOKUP(B114,'Razzball Projections'!$B$2:$W$322,14,FALSE)</f>
        <v>63</v>
      </c>
      <c t="str" s="4" r="Q114">
        <f>VLOOKUP(B114,'Razzball Projections'!$B$2:$W$322,15,FALSE)</f>
        <v>847</v>
      </c>
      <c t="str" s="4" r="R114">
        <f>VLOOKUP(B114,'Razzball Projections'!$B$2:$W$322,16,FALSE)</f>
        <v>3</v>
      </c>
      <c t="str" s="33" r="S114">
        <f>VLOOKUP(B114,'Razzball Projections'!$B$2:$W$322,17,FALSE)</f>
        <v>102.7</v>
      </c>
      <c t="str" s="33" r="T114">
        <f>VLOOKUP(B114,'Razzball Projections'!$B$2:$W$322,18,FALSE)</f>
        <v>134.2</v>
      </c>
      <c t="str" s="33" r="U114">
        <f>VLOOKUP(B114,'Razzball Projections'!$B$2:$W$322,19,FALSE)</f>
        <v>165.7</v>
      </c>
      <c t="str" s="45" r="V114">
        <f>VLOOKUP(B114,'Razzball Projections'!$B$2:$W$322,20,FALSE)</f>
        <v>$5</v>
      </c>
      <c t="str" s="45" r="W114">
        <f>VLOOKUP(B114,'Razzball Projections'!$B$2:$W$322,21,FALSE)</f>
        <v>$6</v>
      </c>
      <c t="str" s="45" r="X114">
        <f>VLOOKUP(B114,'Razzball Projections'!$B$2:$W$322,22,FALSE)</f>
        <v>$6</v>
      </c>
    </row>
    <row customHeight="1" r="115" ht="15.0">
      <c s="44" r="A115">
        <v>113.0</v>
      </c>
      <c t="str" s="29" r="B115">
        <f>'Razzball Projections'!B114</f>
        <v>James Jones</v>
      </c>
      <c t="str" s="4" r="C115">
        <f>VLOOKUP(B115,'Razzball Projections'!$B$2:$W$322,2,FALSE)</f>
        <v>WR</v>
      </c>
      <c t="str" s="4" r="D115">
        <f>VLOOKUP(B115,'Razzball Projections'!$B$2:$W$322,3,FALSE)</f>
        <v>OAK</v>
      </c>
      <c t="str" s="4" r="E115">
        <f>VLOOKUP(B115,'Rankings - Cheat Sheet'!$B$3:$E$323,4,FALSE)</f>
        <v/>
      </c>
      <c t="str" s="4" r="F115">
        <f>VLOOKUP(B115,'Razzball Projections'!$B$2:$W$322,4,FALSE)</f>
        <v>0</v>
      </c>
      <c t="str" s="4" r="G115">
        <f>VLOOKUP(B115,'Razzball Projections'!$B$2:$W$322,5,FALSE)</f>
        <v>0</v>
      </c>
      <c t="str" s="4" r="H115">
        <f>VLOOKUP(B115,'Razzball Projections'!$B$2:$W$322,6,FALSE)</f>
        <v>0</v>
      </c>
      <c t="str" s="4" r="I115">
        <f>VLOOKUP(B115,'Razzball Projections'!$B$2:$W$322,7,FALSE)</f>
        <v>0</v>
      </c>
      <c t="str" s="4" r="J115">
        <f>VLOOKUP(B115,'Razzball Projections'!$B$2:$W$322,8,FALSE)</f>
        <v>0</v>
      </c>
      <c t="str" s="4" r="K115">
        <f>VLOOKUP(B115,'Razzball Projections'!$B$2:$W$322,9,FALSE)</f>
        <v>0</v>
      </c>
      <c t="str" s="4" r="L115">
        <f>VLOOKUP(B115,'Razzball Projections'!$B$2:$W$322,10,FALSE)</f>
        <v>0</v>
      </c>
      <c t="str" s="4" r="M115">
        <f>VLOOKUP(B115,'Razzball Projections'!$B$2:$W$322,11,FALSE)</f>
        <v>0</v>
      </c>
      <c t="str" s="4" r="N115">
        <f>VLOOKUP(B115,'Razzball Projections'!$B$2:$W$322,12,FALSE)</f>
        <v>0</v>
      </c>
      <c t="str" s="4" r="O115">
        <f>VLOOKUP(B115,'Razzball Projections'!$B$2:$W$322,13,FALSE)</f>
        <v>0</v>
      </c>
      <c t="str" s="4" r="P115">
        <f>VLOOKUP(B115,'Razzball Projections'!$B$2:$W$322,14,FALSE)</f>
        <v>59</v>
      </c>
      <c t="str" s="4" r="Q115">
        <f>VLOOKUP(B115,'Razzball Projections'!$B$2:$W$322,15,FALSE)</f>
        <v>784</v>
      </c>
      <c t="str" s="4" r="R115">
        <f>VLOOKUP(B115,'Razzball Projections'!$B$2:$W$322,16,FALSE)</f>
        <v>5</v>
      </c>
      <c t="str" s="33" r="S115">
        <f>VLOOKUP(B115,'Razzball Projections'!$B$2:$W$322,17,FALSE)</f>
        <v>106.0</v>
      </c>
      <c t="str" s="33" r="T115">
        <f>VLOOKUP(B115,'Razzball Projections'!$B$2:$W$322,18,FALSE)</f>
        <v>135.5</v>
      </c>
      <c t="str" s="33" r="U115">
        <f>VLOOKUP(B115,'Razzball Projections'!$B$2:$W$322,19,FALSE)</f>
        <v>165.0</v>
      </c>
      <c t="str" s="45" r="V115">
        <f>VLOOKUP(B115,'Razzball Projections'!$B$2:$W$322,20,FALSE)</f>
        <v>$2</v>
      </c>
      <c t="str" s="45" r="W115">
        <f>VLOOKUP(B115,'Razzball Projections'!$B$2:$W$322,21,FALSE)</f>
        <v>$1</v>
      </c>
      <c t="str" s="45" r="X115">
        <f>VLOOKUP(B115,'Razzball Projections'!$B$2:$W$322,22,FALSE)</f>
        <v>$1</v>
      </c>
    </row>
    <row customHeight="1" r="116" ht="15.0">
      <c s="44" r="A116">
        <v>114.0</v>
      </c>
      <c t="str" s="29" r="B116">
        <f>'Razzball Projections'!B115</f>
        <v>Kenny Britt</v>
      </c>
      <c t="str" s="4" r="C116">
        <f>VLOOKUP(B116,'Razzball Projections'!$B$2:$W$322,2,FALSE)</f>
        <v>WR</v>
      </c>
      <c t="str" s="4" r="D116">
        <f>VLOOKUP(B116,'Razzball Projections'!$B$2:$W$322,3,FALSE)</f>
        <v>STL</v>
      </c>
      <c t="str" s="4" r="E116">
        <f>VLOOKUP(B116,'Rankings - Cheat Sheet'!$B$3:$E$323,4,FALSE)</f>
        <v/>
      </c>
      <c t="str" s="4" r="F116">
        <f>VLOOKUP(B116,'Razzball Projections'!$B$2:$W$322,4,FALSE)</f>
        <v>0</v>
      </c>
      <c t="str" s="4" r="G116">
        <f>VLOOKUP(B116,'Razzball Projections'!$B$2:$W$322,5,FALSE)</f>
        <v>0</v>
      </c>
      <c t="str" s="4" r="H116">
        <f>VLOOKUP(B116,'Razzball Projections'!$B$2:$W$322,6,FALSE)</f>
        <v>0</v>
      </c>
      <c t="str" s="4" r="I116">
        <f>VLOOKUP(B116,'Razzball Projections'!$B$2:$W$322,7,FALSE)</f>
        <v>0</v>
      </c>
      <c t="str" s="4" r="J116">
        <f>VLOOKUP(B116,'Razzball Projections'!$B$2:$W$322,8,FALSE)</f>
        <v>0</v>
      </c>
      <c t="str" s="4" r="K116">
        <f>VLOOKUP(B116,'Razzball Projections'!$B$2:$W$322,9,FALSE)</f>
        <v>0</v>
      </c>
      <c t="str" s="4" r="L116">
        <f>VLOOKUP(B116,'Razzball Projections'!$B$2:$W$322,10,FALSE)</f>
        <v>0</v>
      </c>
      <c t="str" s="4" r="M116">
        <f>VLOOKUP(B116,'Razzball Projections'!$B$2:$W$322,11,FALSE)</f>
        <v>0</v>
      </c>
      <c t="str" s="4" r="N116">
        <f>VLOOKUP(B116,'Razzball Projections'!$B$2:$W$322,12,FALSE)</f>
        <v>0</v>
      </c>
      <c t="str" s="4" r="O116">
        <f>VLOOKUP(B116,'Razzball Projections'!$B$2:$W$322,13,FALSE)</f>
        <v>1</v>
      </c>
      <c t="str" s="4" r="P116">
        <f>VLOOKUP(B116,'Razzball Projections'!$B$2:$W$322,14,FALSE)</f>
        <v>58</v>
      </c>
      <c t="str" s="4" r="Q116">
        <f>VLOOKUP(B116,'Razzball Projections'!$B$2:$W$322,15,FALSE)</f>
        <v>761</v>
      </c>
      <c t="str" s="4" r="R116">
        <f>VLOOKUP(B116,'Razzball Projections'!$B$2:$W$322,16,FALSE)</f>
        <v>5</v>
      </c>
      <c t="str" s="33" r="S116">
        <f>VLOOKUP(B116,'Razzball Projections'!$B$2:$W$322,17,FALSE)</f>
        <v>105.1</v>
      </c>
      <c t="str" s="33" r="T116">
        <f>VLOOKUP(B116,'Razzball Projections'!$B$2:$W$322,18,FALSE)</f>
        <v>134.1</v>
      </c>
      <c t="str" s="33" r="U116">
        <f>VLOOKUP(B116,'Razzball Projections'!$B$2:$W$322,19,FALSE)</f>
        <v>163.1</v>
      </c>
      <c t="str" s="45" r="V116">
        <f>VLOOKUP(B116,'Razzball Projections'!$B$2:$W$322,20,FALSE)</f>
        <v>$0</v>
      </c>
      <c t="str" s="45" r="W116">
        <f>VLOOKUP(B116,'Razzball Projections'!$B$2:$W$322,21,FALSE)</f>
        <v>$0</v>
      </c>
      <c t="str" s="45" r="X116">
        <f>VLOOKUP(B116,'Razzball Projections'!$B$2:$W$322,22,FALSE)</f>
        <v>$0</v>
      </c>
    </row>
    <row customHeight="1" r="117" ht="15.0">
      <c s="44" r="A117">
        <v>115.0</v>
      </c>
      <c t="str" s="29" r="B117">
        <f>'Razzball Projections'!B116</f>
        <v>Steven Jackson</v>
      </c>
      <c t="str" s="4" r="C117">
        <f>VLOOKUP(B117,'Razzball Projections'!$B$2:$W$322,2,FALSE)</f>
        <v>RB</v>
      </c>
      <c t="str" s="4" r="D117">
        <f>VLOOKUP(B117,'Razzball Projections'!$B$2:$W$322,3,FALSE)</f>
        <v>ATL</v>
      </c>
      <c t="str" s="4" r="E117">
        <f>VLOOKUP(B117,'Rankings - Cheat Sheet'!$B$3:$E$323,4,FALSE)</f>
        <v/>
      </c>
      <c t="str" s="4" r="F117">
        <f>VLOOKUP(B117,'Razzball Projections'!$B$2:$W$322,4,FALSE)</f>
        <v>0</v>
      </c>
      <c t="str" s="4" r="G117">
        <f>VLOOKUP(B117,'Razzball Projections'!$B$2:$W$322,5,FALSE)</f>
        <v>0</v>
      </c>
      <c t="str" s="4" r="H117">
        <f>VLOOKUP(B117,'Razzball Projections'!$B$2:$W$322,6,FALSE)</f>
        <v>0</v>
      </c>
      <c t="str" s="4" r="I117">
        <f>VLOOKUP(B117,'Razzball Projections'!$B$2:$W$322,7,FALSE)</f>
        <v>0</v>
      </c>
      <c t="str" s="4" r="J117">
        <f>VLOOKUP(B117,'Razzball Projections'!$B$2:$W$322,8,FALSE)</f>
        <v>0</v>
      </c>
      <c t="str" s="4" r="K117">
        <f>VLOOKUP(B117,'Razzball Projections'!$B$2:$W$322,9,FALSE)</f>
        <v>0</v>
      </c>
      <c t="str" s="4" r="L117">
        <f>VLOOKUP(B117,'Razzball Projections'!$B$2:$W$322,10,FALSE)</f>
        <v>166</v>
      </c>
      <c t="str" s="4" r="M117">
        <f>VLOOKUP(B117,'Razzball Projections'!$B$2:$W$322,11,FALSE)</f>
        <v>787</v>
      </c>
      <c t="str" s="4" r="N117">
        <f>VLOOKUP(B117,'Razzball Projections'!$B$2:$W$322,12,FALSE)</f>
        <v>4</v>
      </c>
      <c t="str" s="4" r="O117">
        <f>VLOOKUP(B117,'Razzball Projections'!$B$2:$W$322,13,FALSE)</f>
        <v>1</v>
      </c>
      <c t="str" s="4" r="P117">
        <f>VLOOKUP(B117,'Razzball Projections'!$B$2:$W$322,14,FALSE)</f>
        <v>32</v>
      </c>
      <c t="str" s="4" r="Q117">
        <f>VLOOKUP(B117,'Razzball Projections'!$B$2:$W$322,15,FALSE)</f>
        <v>221</v>
      </c>
      <c t="str" s="4" r="R117">
        <f>VLOOKUP(B117,'Razzball Projections'!$B$2:$W$322,16,FALSE)</f>
        <v>1</v>
      </c>
      <c t="str" s="33" r="S117">
        <f>VLOOKUP(B117,'Razzball Projections'!$B$2:$W$322,17,FALSE)</f>
        <v>129.8</v>
      </c>
      <c t="str" s="33" r="T117">
        <f>VLOOKUP(B117,'Razzball Projections'!$B$2:$W$322,18,FALSE)</f>
        <v>145.8</v>
      </c>
      <c t="str" s="33" r="U117">
        <f>VLOOKUP(B117,'Razzball Projections'!$B$2:$W$322,19,FALSE)</f>
        <v>161.8</v>
      </c>
      <c t="str" s="45" r="V117">
        <f>VLOOKUP(B117,'Razzball Projections'!$B$2:$W$322,20,FALSE)</f>
        <v>$11</v>
      </c>
      <c t="str" s="45" r="W117">
        <f>VLOOKUP(B117,'Razzball Projections'!$B$2:$W$322,21,FALSE)</f>
        <v>$9</v>
      </c>
      <c t="str" s="45" r="X117">
        <f>VLOOKUP(B117,'Razzball Projections'!$B$2:$W$322,22,FALSE)</f>
        <v>$8</v>
      </c>
    </row>
    <row customHeight="1" r="118" ht="15.0">
      <c s="44" r="A118">
        <v>116.0</v>
      </c>
      <c t="str" s="29" r="B118">
        <f>'Razzball Projections'!B117</f>
        <v>Fred Jackson</v>
      </c>
      <c t="str" s="4" r="C118">
        <f>VLOOKUP(B118,'Razzball Projections'!$B$2:$W$322,2,FALSE)</f>
        <v>RB</v>
      </c>
      <c t="str" s="4" r="D118">
        <f>VLOOKUP(B118,'Razzball Projections'!$B$2:$W$322,3,FALSE)</f>
        <v>BUF</v>
      </c>
      <c t="str" s="4" r="E118">
        <f>VLOOKUP(B118,'Rankings - Cheat Sheet'!$B$3:$E$323,4,FALSE)</f>
        <v/>
      </c>
      <c t="str" s="4" r="F118">
        <f>VLOOKUP(B118,'Razzball Projections'!$B$2:$W$322,4,FALSE)</f>
        <v>0</v>
      </c>
      <c t="str" s="4" r="G118">
        <f>VLOOKUP(B118,'Razzball Projections'!$B$2:$W$322,5,FALSE)</f>
        <v>0</v>
      </c>
      <c t="str" s="4" r="H118">
        <f>VLOOKUP(B118,'Razzball Projections'!$B$2:$W$322,6,FALSE)</f>
        <v>0</v>
      </c>
      <c t="str" s="4" r="I118">
        <f>VLOOKUP(B118,'Razzball Projections'!$B$2:$W$322,7,FALSE)</f>
        <v>0</v>
      </c>
      <c t="str" s="4" r="J118">
        <f>VLOOKUP(B118,'Razzball Projections'!$B$2:$W$322,8,FALSE)</f>
        <v>0</v>
      </c>
      <c t="str" s="4" r="K118">
        <f>VLOOKUP(B118,'Razzball Projections'!$B$2:$W$322,9,FALSE)</f>
        <v>0</v>
      </c>
      <c t="str" s="4" r="L118">
        <f>VLOOKUP(B118,'Razzball Projections'!$B$2:$W$322,10,FALSE)</f>
        <v>171</v>
      </c>
      <c t="str" s="4" r="M118">
        <f>VLOOKUP(B118,'Razzball Projections'!$B$2:$W$322,11,FALSE)</f>
        <v>699</v>
      </c>
      <c t="str" s="4" r="N118">
        <f>VLOOKUP(B118,'Razzball Projections'!$B$2:$W$322,12,FALSE)</f>
        <v>5</v>
      </c>
      <c t="str" s="4" r="O118">
        <f>VLOOKUP(B118,'Razzball Projections'!$B$2:$W$322,13,FALSE)</f>
        <v>2</v>
      </c>
      <c t="str" s="4" r="P118">
        <f>VLOOKUP(B118,'Razzball Projections'!$B$2:$W$322,14,FALSE)</f>
        <v>32</v>
      </c>
      <c t="str" s="4" r="Q118">
        <f>VLOOKUP(B118,'Razzball Projections'!$B$2:$W$322,15,FALSE)</f>
        <v>251</v>
      </c>
      <c t="str" s="4" r="R118">
        <f>VLOOKUP(B118,'Razzball Projections'!$B$2:$W$322,16,FALSE)</f>
        <v>1</v>
      </c>
      <c t="str" s="33" r="S118">
        <f>VLOOKUP(B118,'Razzball Projections'!$B$2:$W$322,17,FALSE)</f>
        <v>128.6</v>
      </c>
      <c t="str" s="33" r="T118">
        <f>VLOOKUP(B118,'Razzball Projections'!$B$2:$W$322,18,FALSE)</f>
        <v>144.6</v>
      </c>
      <c t="str" s="33" r="U118">
        <f>VLOOKUP(B118,'Razzball Projections'!$B$2:$W$322,19,FALSE)</f>
        <v>160.6</v>
      </c>
      <c t="str" s="45" r="V118">
        <f>VLOOKUP(B118,'Razzball Projections'!$B$2:$W$322,20,FALSE)</f>
        <v>$11</v>
      </c>
      <c t="str" s="45" r="W118">
        <f>VLOOKUP(B118,'Razzball Projections'!$B$2:$W$322,21,FALSE)</f>
        <v>$10</v>
      </c>
      <c t="str" s="45" r="X118">
        <f>VLOOKUP(B118,'Razzball Projections'!$B$2:$W$322,22,FALSE)</f>
        <v>$9</v>
      </c>
    </row>
    <row customHeight="1" r="119" ht="15.0">
      <c s="44" r="A119">
        <v>117.0</v>
      </c>
      <c t="str" s="29" r="B119">
        <f>'Razzball Projections'!B118</f>
        <v>Heath Miller</v>
      </c>
      <c t="str" s="4" r="C119">
        <f>VLOOKUP(B119,'Razzball Projections'!$B$2:$W$322,2,FALSE)</f>
        <v>TE</v>
      </c>
      <c t="str" s="4" r="D119">
        <f>VLOOKUP(B119,'Razzball Projections'!$B$2:$W$322,3,FALSE)</f>
        <v>PIT</v>
      </c>
      <c t="str" s="4" r="E119">
        <f>VLOOKUP(B119,'Rankings - Cheat Sheet'!$B$3:$E$323,4,FALSE)</f>
        <v/>
      </c>
      <c t="str" s="4" r="F119">
        <f>VLOOKUP(B119,'Razzball Projections'!$B$2:$W$322,4,FALSE)</f>
        <v>0</v>
      </c>
      <c t="str" s="4" r="G119">
        <f>VLOOKUP(B119,'Razzball Projections'!$B$2:$W$322,5,FALSE)</f>
        <v>0</v>
      </c>
      <c t="str" s="4" r="H119">
        <f>VLOOKUP(B119,'Razzball Projections'!$B$2:$W$322,6,FALSE)</f>
        <v>0</v>
      </c>
      <c t="str" s="4" r="I119">
        <f>VLOOKUP(B119,'Razzball Projections'!$B$2:$W$322,7,FALSE)</f>
        <v>0</v>
      </c>
      <c t="str" s="4" r="J119">
        <f>VLOOKUP(B119,'Razzball Projections'!$B$2:$W$322,8,FALSE)</f>
        <v>0</v>
      </c>
      <c t="str" s="4" r="K119">
        <f>VLOOKUP(B119,'Razzball Projections'!$B$2:$W$322,9,FALSE)</f>
        <v>0</v>
      </c>
      <c t="str" s="4" r="L119">
        <f>VLOOKUP(B119,'Razzball Projections'!$B$2:$W$322,10,FALSE)</f>
        <v>0</v>
      </c>
      <c t="str" s="4" r="M119">
        <f>VLOOKUP(B119,'Razzball Projections'!$B$2:$W$322,11,FALSE)</f>
        <v>0</v>
      </c>
      <c t="str" s="4" r="N119">
        <f>VLOOKUP(B119,'Razzball Projections'!$B$2:$W$322,12,FALSE)</f>
        <v>0</v>
      </c>
      <c t="str" s="4" r="O119">
        <f>VLOOKUP(B119,'Razzball Projections'!$B$2:$W$322,13,FALSE)</f>
        <v>1</v>
      </c>
      <c t="str" s="4" r="P119">
        <f>VLOOKUP(B119,'Razzball Projections'!$B$2:$W$322,14,FALSE)</f>
        <v>66</v>
      </c>
      <c t="str" s="4" r="Q119">
        <f>VLOOKUP(B119,'Razzball Projections'!$B$2:$W$322,15,FALSE)</f>
        <v>722</v>
      </c>
      <c t="str" s="4" r="R119">
        <f>VLOOKUP(B119,'Razzball Projections'!$B$2:$W$322,16,FALSE)</f>
        <v>4</v>
      </c>
      <c t="str" s="33" r="S119">
        <f>VLOOKUP(B119,'Razzball Projections'!$B$2:$W$322,17,FALSE)</f>
        <v>94.2</v>
      </c>
      <c t="str" s="33" r="T119">
        <f>VLOOKUP(B119,'Razzball Projections'!$B$2:$W$322,18,FALSE)</f>
        <v>127.2</v>
      </c>
      <c t="str" s="33" r="U119">
        <f>VLOOKUP(B119,'Razzball Projections'!$B$2:$W$322,19,FALSE)</f>
        <v>160.2</v>
      </c>
      <c t="str" s="45" r="V119">
        <f>VLOOKUP(B119,'Razzball Projections'!$B$2:$W$322,20,FALSE)</f>
        <v>$4</v>
      </c>
      <c t="str" s="45" r="W119">
        <f>VLOOKUP(B119,'Razzball Projections'!$B$2:$W$322,21,FALSE)</f>
        <v>$6</v>
      </c>
      <c t="str" s="45" r="X119">
        <f>VLOOKUP(B119,'Razzball Projections'!$B$2:$W$322,22,FALSE)</f>
        <v>$7</v>
      </c>
    </row>
    <row customHeight="1" r="120" ht="15.0">
      <c s="44" r="A120">
        <v>118.0</v>
      </c>
      <c t="str" s="29" r="B120">
        <f>'Razzball Projections'!B119</f>
        <v>Harry Douglas</v>
      </c>
      <c t="str" s="4" r="C120">
        <f>VLOOKUP(B120,'Razzball Projections'!$B$2:$W$322,2,FALSE)</f>
        <v>WR</v>
      </c>
      <c t="str" s="4" r="D120">
        <f>VLOOKUP(B120,'Razzball Projections'!$B$2:$W$322,3,FALSE)</f>
        <v>ATL</v>
      </c>
      <c t="str" s="4" r="E120">
        <f>VLOOKUP(B120,'Rankings - Cheat Sheet'!$B$3:$E$323,4,FALSE)</f>
        <v/>
      </c>
      <c t="str" s="4" r="F120">
        <f>VLOOKUP(B120,'Razzball Projections'!$B$2:$W$322,4,FALSE)</f>
        <v>0</v>
      </c>
      <c t="str" s="4" r="G120">
        <f>VLOOKUP(B120,'Razzball Projections'!$B$2:$W$322,5,FALSE)</f>
        <v>0</v>
      </c>
      <c t="str" s="4" r="H120">
        <f>VLOOKUP(B120,'Razzball Projections'!$B$2:$W$322,6,FALSE)</f>
        <v>0</v>
      </c>
      <c t="str" s="4" r="I120">
        <f>VLOOKUP(B120,'Razzball Projections'!$B$2:$W$322,7,FALSE)</f>
        <v>0</v>
      </c>
      <c t="str" s="4" r="J120">
        <f>VLOOKUP(B120,'Razzball Projections'!$B$2:$W$322,8,FALSE)</f>
        <v>0</v>
      </c>
      <c t="str" s="4" r="K120">
        <f>VLOOKUP(B120,'Razzball Projections'!$B$2:$W$322,9,FALSE)</f>
        <v>0</v>
      </c>
      <c t="str" s="4" r="L120">
        <f>VLOOKUP(B120,'Razzball Projections'!$B$2:$W$322,10,FALSE)</f>
        <v>0</v>
      </c>
      <c t="str" s="4" r="M120">
        <f>VLOOKUP(B120,'Razzball Projections'!$B$2:$W$322,11,FALSE)</f>
        <v>0</v>
      </c>
      <c t="str" s="4" r="N120">
        <f>VLOOKUP(B120,'Razzball Projections'!$B$2:$W$322,12,FALSE)</f>
        <v>0</v>
      </c>
      <c t="str" s="4" r="O120">
        <f>VLOOKUP(B120,'Razzball Projections'!$B$2:$W$322,13,FALSE)</f>
        <v>1</v>
      </c>
      <c t="str" s="4" r="P120">
        <f>VLOOKUP(B120,'Razzball Projections'!$B$2:$W$322,14,FALSE)</f>
        <v>63</v>
      </c>
      <c t="str" s="4" r="Q120">
        <f>VLOOKUP(B120,'Razzball Projections'!$B$2:$W$322,15,FALSE)</f>
        <v>782</v>
      </c>
      <c t="str" s="4" r="R120">
        <f>VLOOKUP(B120,'Razzball Projections'!$B$2:$W$322,16,FALSE)</f>
        <v>3</v>
      </c>
      <c t="str" s="33" r="S120">
        <f>VLOOKUP(B120,'Razzball Projections'!$B$2:$W$322,17,FALSE)</f>
        <v>97.0</v>
      </c>
      <c t="str" s="33" r="T120">
        <f>VLOOKUP(B120,'Razzball Projections'!$B$2:$W$322,18,FALSE)</f>
        <v>128.5</v>
      </c>
      <c t="str" s="33" r="U120">
        <f>VLOOKUP(B120,'Razzball Projections'!$B$2:$W$322,19,FALSE)</f>
        <v>160.0</v>
      </c>
      <c t="str" s="45" r="V120">
        <f>VLOOKUP(B120,'Razzball Projections'!$B$2:$W$322,20,FALSE)</f>
        <v>$1</v>
      </c>
      <c t="str" s="45" r="W120">
        <f>VLOOKUP(B120,'Razzball Projections'!$B$2:$W$322,21,FALSE)</f>
        <v>$1</v>
      </c>
      <c t="str" s="45" r="X120">
        <f>VLOOKUP(B120,'Razzball Projections'!$B$2:$W$322,22,FALSE)</f>
        <v>$1</v>
      </c>
    </row>
    <row customHeight="1" r="121" ht="15.0">
      <c s="44" r="A121">
        <v>119.0</v>
      </c>
      <c t="str" s="29" r="B121">
        <f>'Razzball Projections'!B120</f>
        <v>Dexter McCluster</v>
      </c>
      <c t="str" s="4" r="C121">
        <f>VLOOKUP(B121,'Razzball Projections'!$B$2:$W$322,2,FALSE)</f>
        <v>RB</v>
      </c>
      <c t="str" s="4" r="D121">
        <f>VLOOKUP(B121,'Razzball Projections'!$B$2:$W$322,3,FALSE)</f>
        <v>TEN</v>
      </c>
      <c t="str" s="4" r="E121">
        <f>VLOOKUP(B121,'Rankings - Cheat Sheet'!$B$3:$E$323,4,FALSE)</f>
        <v/>
      </c>
      <c t="str" s="4" r="F121">
        <f>VLOOKUP(B121,'Razzball Projections'!$B$2:$W$322,4,FALSE)</f>
        <v>0</v>
      </c>
      <c t="str" s="4" r="G121">
        <f>VLOOKUP(B121,'Razzball Projections'!$B$2:$W$322,5,FALSE)</f>
        <v>0</v>
      </c>
      <c t="str" s="4" r="H121">
        <f>VLOOKUP(B121,'Razzball Projections'!$B$2:$W$322,6,FALSE)</f>
        <v>0</v>
      </c>
      <c t="str" s="4" r="I121">
        <f>VLOOKUP(B121,'Razzball Projections'!$B$2:$W$322,7,FALSE)</f>
        <v>0</v>
      </c>
      <c t="str" s="4" r="J121">
        <f>VLOOKUP(B121,'Razzball Projections'!$B$2:$W$322,8,FALSE)</f>
        <v>0</v>
      </c>
      <c t="str" s="4" r="K121">
        <f>VLOOKUP(B121,'Razzball Projections'!$B$2:$W$322,9,FALSE)</f>
        <v>0</v>
      </c>
      <c t="str" s="4" r="L121">
        <f>VLOOKUP(B121,'Razzball Projections'!$B$2:$W$322,10,FALSE)</f>
        <v>78</v>
      </c>
      <c t="str" s="4" r="M121">
        <f>VLOOKUP(B121,'Razzball Projections'!$B$2:$W$322,11,FALSE)</f>
        <v>341</v>
      </c>
      <c t="str" s="4" r="N121">
        <f>VLOOKUP(B121,'Razzball Projections'!$B$2:$W$322,12,FALSE)</f>
        <v>3</v>
      </c>
      <c t="str" s="4" r="O121">
        <f>VLOOKUP(B121,'Razzball Projections'!$B$2:$W$322,13,FALSE)</f>
        <v>2</v>
      </c>
      <c t="str" s="4" r="P121">
        <f>VLOOKUP(B121,'Razzball Projections'!$B$2:$W$322,14,FALSE)</f>
        <v>54</v>
      </c>
      <c t="str" s="4" r="Q121">
        <f>VLOOKUP(B121,'Razzball Projections'!$B$2:$W$322,15,FALSE)</f>
        <v>478</v>
      </c>
      <c t="str" s="4" r="R121">
        <f>VLOOKUP(B121,'Razzball Projections'!$B$2:$W$322,16,FALSE)</f>
        <v>2</v>
      </c>
      <c t="str" s="33" r="S121">
        <f>VLOOKUP(B121,'Razzball Projections'!$B$2:$W$322,17,FALSE)</f>
        <v>105.9</v>
      </c>
      <c t="str" s="33" r="T121">
        <f>VLOOKUP(B121,'Razzball Projections'!$B$2:$W$322,18,FALSE)</f>
        <v>132.9</v>
      </c>
      <c t="str" s="33" r="U121">
        <f>VLOOKUP(B121,'Razzball Projections'!$B$2:$W$322,19,FALSE)</f>
        <v>159.9</v>
      </c>
      <c t="str" s="45" r="V121">
        <f>VLOOKUP(B121,'Razzball Projections'!$B$2:$W$322,20,FALSE)</f>
        <v>$1</v>
      </c>
      <c t="str" s="45" r="W121">
        <f>VLOOKUP(B121,'Razzball Projections'!$B$2:$W$322,21,FALSE)</f>
        <v>$2</v>
      </c>
      <c t="str" s="45" r="X121">
        <f>VLOOKUP(B121,'Razzball Projections'!$B$2:$W$322,22,FALSE)</f>
        <v>$3</v>
      </c>
    </row>
    <row customHeight="1" r="122" ht="15.0">
      <c s="44" r="A122">
        <v>120.0</v>
      </c>
      <c t="str" s="29" r="B122">
        <f>'Razzball Projections'!B121</f>
        <v>Martellus Bennett</v>
      </c>
      <c t="str" s="4" r="C122">
        <f>VLOOKUP(B122,'Razzball Projections'!$B$2:$W$322,2,FALSE)</f>
        <v>TE</v>
      </c>
      <c t="str" s="4" r="D122">
        <f>VLOOKUP(B122,'Razzball Projections'!$B$2:$W$322,3,FALSE)</f>
        <v>CHI</v>
      </c>
      <c t="str" s="4" r="E122">
        <f>VLOOKUP(B122,'Rankings - Cheat Sheet'!$B$3:$E$323,4,FALSE)</f>
        <v/>
      </c>
      <c t="str" s="4" r="F122">
        <f>VLOOKUP(B122,'Razzball Projections'!$B$2:$W$322,4,FALSE)</f>
        <v>0</v>
      </c>
      <c t="str" s="4" r="G122">
        <f>VLOOKUP(B122,'Razzball Projections'!$B$2:$W$322,5,FALSE)</f>
        <v>0</v>
      </c>
      <c t="str" s="4" r="H122">
        <f>VLOOKUP(B122,'Razzball Projections'!$B$2:$W$322,6,FALSE)</f>
        <v>0</v>
      </c>
      <c t="str" s="4" r="I122">
        <f>VLOOKUP(B122,'Razzball Projections'!$B$2:$W$322,7,FALSE)</f>
        <v>0</v>
      </c>
      <c t="str" s="4" r="J122">
        <f>VLOOKUP(B122,'Razzball Projections'!$B$2:$W$322,8,FALSE)</f>
        <v>0</v>
      </c>
      <c t="str" s="4" r="K122">
        <f>VLOOKUP(B122,'Razzball Projections'!$B$2:$W$322,9,FALSE)</f>
        <v>0</v>
      </c>
      <c t="str" s="4" r="L122">
        <f>VLOOKUP(B122,'Razzball Projections'!$B$2:$W$322,10,FALSE)</f>
        <v>0</v>
      </c>
      <c t="str" s="4" r="M122">
        <f>VLOOKUP(B122,'Razzball Projections'!$B$2:$W$322,11,FALSE)</f>
        <v>0</v>
      </c>
      <c t="str" s="4" r="N122">
        <f>VLOOKUP(B122,'Razzball Projections'!$B$2:$W$322,12,FALSE)</f>
        <v>0</v>
      </c>
      <c t="str" s="4" r="O122">
        <f>VLOOKUP(B122,'Razzball Projections'!$B$2:$W$322,13,FALSE)</f>
        <v>1</v>
      </c>
      <c t="str" s="4" r="P122">
        <f>VLOOKUP(B122,'Razzball Projections'!$B$2:$W$322,14,FALSE)</f>
        <v>64</v>
      </c>
      <c t="str" s="4" r="Q122">
        <f>VLOOKUP(B122,'Razzball Projections'!$B$2:$W$322,15,FALSE)</f>
        <v>713</v>
      </c>
      <c t="str" s="4" r="R122">
        <f>VLOOKUP(B122,'Razzball Projections'!$B$2:$W$322,16,FALSE)</f>
        <v>4</v>
      </c>
      <c t="str" s="33" r="S122">
        <f>VLOOKUP(B122,'Razzball Projections'!$B$2:$W$322,17,FALSE)</f>
        <v>94.3</v>
      </c>
      <c t="str" s="33" r="T122">
        <f>VLOOKUP(B122,'Razzball Projections'!$B$2:$W$322,18,FALSE)</f>
        <v>126.3</v>
      </c>
      <c t="str" s="33" r="U122">
        <f>VLOOKUP(B122,'Razzball Projections'!$B$2:$W$322,19,FALSE)</f>
        <v>158.3</v>
      </c>
      <c t="str" s="45" r="V122">
        <f>VLOOKUP(B122,'Razzball Projections'!$B$2:$W$322,20,FALSE)</f>
        <v>$6</v>
      </c>
      <c t="str" s="45" r="W122">
        <f>VLOOKUP(B122,'Razzball Projections'!$B$2:$W$322,21,FALSE)</f>
        <v>$7</v>
      </c>
      <c t="str" s="45" r="X122">
        <f>VLOOKUP(B122,'Razzball Projections'!$B$2:$W$322,22,FALSE)</f>
        <v>$8</v>
      </c>
    </row>
    <row customHeight="1" r="123" ht="15.0">
      <c s="44" r="A123">
        <v>121.0</v>
      </c>
      <c t="str" s="29" r="B123">
        <f>'Razzball Projections'!B122</f>
        <v>Dwayne Allen</v>
      </c>
      <c t="str" s="4" r="C123">
        <f>VLOOKUP(B123,'Razzball Projections'!$B$2:$W$322,2,FALSE)</f>
        <v>TE</v>
      </c>
      <c t="str" s="4" r="D123">
        <f>VLOOKUP(B123,'Razzball Projections'!$B$2:$W$322,3,FALSE)</f>
        <v>IND</v>
      </c>
      <c t="str" s="4" r="E123">
        <f>VLOOKUP(B123,'Rankings - Cheat Sheet'!$B$3:$E$323,4,FALSE)</f>
        <v/>
      </c>
      <c t="str" s="4" r="F123">
        <f>VLOOKUP(B123,'Razzball Projections'!$B$2:$W$322,4,FALSE)</f>
        <v>0</v>
      </c>
      <c t="str" s="4" r="G123">
        <f>VLOOKUP(B123,'Razzball Projections'!$B$2:$W$322,5,FALSE)</f>
        <v>0</v>
      </c>
      <c t="str" s="4" r="H123">
        <f>VLOOKUP(B123,'Razzball Projections'!$B$2:$W$322,6,FALSE)</f>
        <v>0</v>
      </c>
      <c t="str" s="4" r="I123">
        <f>VLOOKUP(B123,'Razzball Projections'!$B$2:$W$322,7,FALSE)</f>
        <v>0</v>
      </c>
      <c t="str" s="4" r="J123">
        <f>VLOOKUP(B123,'Razzball Projections'!$B$2:$W$322,8,FALSE)</f>
        <v>0</v>
      </c>
      <c t="str" s="4" r="K123">
        <f>VLOOKUP(B123,'Razzball Projections'!$B$2:$W$322,9,FALSE)</f>
        <v>0</v>
      </c>
      <c t="str" s="4" r="L123">
        <f>VLOOKUP(B123,'Razzball Projections'!$B$2:$W$322,10,FALSE)</f>
        <v>0</v>
      </c>
      <c t="str" s="4" r="M123">
        <f>VLOOKUP(B123,'Razzball Projections'!$B$2:$W$322,11,FALSE)</f>
        <v>0</v>
      </c>
      <c t="str" s="4" r="N123">
        <f>VLOOKUP(B123,'Razzball Projections'!$B$2:$W$322,12,FALSE)</f>
        <v>0</v>
      </c>
      <c t="str" s="4" r="O123">
        <f>VLOOKUP(B123,'Razzball Projections'!$B$2:$W$322,13,FALSE)</f>
        <v>0</v>
      </c>
      <c t="str" s="4" r="P123">
        <f>VLOOKUP(B123,'Razzball Projections'!$B$2:$W$322,14,FALSE)</f>
        <v>56</v>
      </c>
      <c t="str" s="4" r="Q123">
        <f>VLOOKUP(B123,'Razzball Projections'!$B$2:$W$322,15,FALSE)</f>
        <v>720</v>
      </c>
      <c t="str" s="4" r="R123">
        <f>VLOOKUP(B123,'Razzball Projections'!$B$2:$W$322,16,FALSE)</f>
        <v>5</v>
      </c>
      <c t="str" s="33" r="S123">
        <f>VLOOKUP(B123,'Razzball Projections'!$B$2:$W$322,17,FALSE)</f>
        <v>102.0</v>
      </c>
      <c t="str" s="33" r="T123">
        <f>VLOOKUP(B123,'Razzball Projections'!$B$2:$W$322,18,FALSE)</f>
        <v>130.0</v>
      </c>
      <c t="str" s="33" r="U123">
        <f>VLOOKUP(B123,'Razzball Projections'!$B$2:$W$322,19,FALSE)</f>
        <v>158.0</v>
      </c>
      <c t="str" s="45" r="V123">
        <f>VLOOKUP(B123,'Razzball Projections'!$B$2:$W$322,20,FALSE)</f>
        <v>$0</v>
      </c>
      <c t="str" s="45" r="W123">
        <f>VLOOKUP(B123,'Razzball Projections'!$B$2:$W$322,21,FALSE)</f>
        <v>$0</v>
      </c>
      <c t="str" s="45" r="X123">
        <f>VLOOKUP(B123,'Razzball Projections'!$B$2:$W$322,22,FALSE)</f>
        <v>$0</v>
      </c>
    </row>
    <row customHeight="1" r="124" ht="15.0">
      <c s="44" r="A124">
        <v>122.0</v>
      </c>
      <c t="str" s="29" r="B124">
        <f>'Razzball Projections'!B123</f>
        <v>Jarrett Boykin</v>
      </c>
      <c t="str" s="4" r="C124">
        <f>VLOOKUP(B124,'Razzball Projections'!$B$2:$W$322,2,FALSE)</f>
        <v>WR</v>
      </c>
      <c t="str" s="4" r="D124">
        <f>VLOOKUP(B124,'Razzball Projections'!$B$2:$W$322,3,FALSE)</f>
        <v>GB</v>
      </c>
      <c t="str" s="4" r="E124">
        <f>VLOOKUP(B124,'Rankings - Cheat Sheet'!$B$3:$E$323,4,FALSE)</f>
        <v/>
      </c>
      <c t="str" s="4" r="F124">
        <f>VLOOKUP(B124,'Razzball Projections'!$B$2:$W$322,4,FALSE)</f>
        <v>0</v>
      </c>
      <c t="str" s="4" r="G124">
        <f>VLOOKUP(B124,'Razzball Projections'!$B$2:$W$322,5,FALSE)</f>
        <v>0</v>
      </c>
      <c t="str" s="4" r="H124">
        <f>VLOOKUP(B124,'Razzball Projections'!$B$2:$W$322,6,FALSE)</f>
        <v>0</v>
      </c>
      <c t="str" s="4" r="I124">
        <f>VLOOKUP(B124,'Razzball Projections'!$B$2:$W$322,7,FALSE)</f>
        <v>0</v>
      </c>
      <c t="str" s="4" r="J124">
        <f>VLOOKUP(B124,'Razzball Projections'!$B$2:$W$322,8,FALSE)</f>
        <v>0</v>
      </c>
      <c t="str" s="4" r="K124">
        <f>VLOOKUP(B124,'Razzball Projections'!$B$2:$W$322,9,FALSE)</f>
        <v>0</v>
      </c>
      <c t="str" s="4" r="L124">
        <f>VLOOKUP(B124,'Razzball Projections'!$B$2:$W$322,10,FALSE)</f>
        <v>0</v>
      </c>
      <c t="str" s="4" r="M124">
        <f>VLOOKUP(B124,'Razzball Projections'!$B$2:$W$322,11,FALSE)</f>
        <v>0</v>
      </c>
      <c t="str" s="4" r="N124">
        <f>VLOOKUP(B124,'Razzball Projections'!$B$2:$W$322,12,FALSE)</f>
        <v>0</v>
      </c>
      <c t="str" s="4" r="O124">
        <f>VLOOKUP(B124,'Razzball Projections'!$B$2:$W$322,13,FALSE)</f>
        <v>1</v>
      </c>
      <c t="str" s="4" r="P124">
        <f>VLOOKUP(B124,'Razzball Projections'!$B$2:$W$322,14,FALSE)</f>
        <v>55</v>
      </c>
      <c t="str" s="4" r="Q124">
        <f>VLOOKUP(B124,'Razzball Projections'!$B$2:$W$322,15,FALSE)</f>
        <v>724</v>
      </c>
      <c t="str" s="4" r="R124">
        <f>VLOOKUP(B124,'Razzball Projections'!$B$2:$W$322,16,FALSE)</f>
        <v>5</v>
      </c>
      <c t="str" s="33" r="S124">
        <f>VLOOKUP(B124,'Razzball Projections'!$B$2:$W$322,17,FALSE)</f>
        <v>101.4</v>
      </c>
      <c t="str" s="33" r="T124">
        <f>VLOOKUP(B124,'Razzball Projections'!$B$2:$W$322,18,FALSE)</f>
        <v>128.9</v>
      </c>
      <c t="str" s="33" r="U124">
        <f>VLOOKUP(B124,'Razzball Projections'!$B$2:$W$322,19,FALSE)</f>
        <v>156.4</v>
      </c>
      <c t="str" s="45" r="V124">
        <f>VLOOKUP(B124,'Razzball Projections'!$B$2:$W$322,20,FALSE)</f>
        <v>$3</v>
      </c>
      <c t="str" s="45" r="W124">
        <f>VLOOKUP(B124,'Razzball Projections'!$B$2:$W$322,21,FALSE)</f>
        <v>$3</v>
      </c>
      <c t="str" s="45" r="X124">
        <f>VLOOKUP(B124,'Razzball Projections'!$B$2:$W$322,22,FALSE)</f>
        <v>$3</v>
      </c>
    </row>
    <row customHeight="1" r="125" ht="15.0">
      <c s="44" r="A125">
        <v>123.0</v>
      </c>
      <c t="str" s="29" r="B125">
        <f>'Razzball Projections'!B124</f>
        <v>Steve Smith</v>
      </c>
      <c t="str" s="4" r="C125">
        <f>VLOOKUP(B125,'Razzball Projections'!$B$2:$W$322,2,FALSE)</f>
        <v>WR</v>
      </c>
      <c t="str" s="4" r="D125">
        <f>VLOOKUP(B125,'Razzball Projections'!$B$2:$W$322,3,FALSE)</f>
        <v>BAL</v>
      </c>
      <c t="str" s="4" r="E125">
        <f>VLOOKUP(B125,'Rankings - Cheat Sheet'!$B$3:$E$323,4,FALSE)</f>
        <v/>
      </c>
      <c t="str" s="4" r="F125">
        <f>VLOOKUP(B125,'Razzball Projections'!$B$2:$W$322,4,FALSE)</f>
        <v>0</v>
      </c>
      <c t="str" s="4" r="G125">
        <f>VLOOKUP(B125,'Razzball Projections'!$B$2:$W$322,5,FALSE)</f>
        <v>0</v>
      </c>
      <c t="str" s="4" r="H125">
        <f>VLOOKUP(B125,'Razzball Projections'!$B$2:$W$322,6,FALSE)</f>
        <v>0</v>
      </c>
      <c t="str" s="4" r="I125">
        <f>VLOOKUP(B125,'Razzball Projections'!$B$2:$W$322,7,FALSE)</f>
        <v>0</v>
      </c>
      <c t="str" s="4" r="J125">
        <f>VLOOKUP(B125,'Razzball Projections'!$B$2:$W$322,8,FALSE)</f>
        <v>0</v>
      </c>
      <c t="str" s="4" r="K125">
        <f>VLOOKUP(B125,'Razzball Projections'!$B$2:$W$322,9,FALSE)</f>
        <v>0</v>
      </c>
      <c t="str" s="4" r="L125">
        <f>VLOOKUP(B125,'Razzball Projections'!$B$2:$W$322,10,FALSE)</f>
        <v>0</v>
      </c>
      <c t="str" s="4" r="M125">
        <f>VLOOKUP(B125,'Razzball Projections'!$B$2:$W$322,11,FALSE)</f>
        <v>0</v>
      </c>
      <c t="str" s="4" r="N125">
        <f>VLOOKUP(B125,'Razzball Projections'!$B$2:$W$322,12,FALSE)</f>
        <v>0</v>
      </c>
      <c t="str" s="4" r="O125">
        <f>VLOOKUP(B125,'Razzball Projections'!$B$2:$W$322,13,FALSE)</f>
        <v>2</v>
      </c>
      <c t="str" s="4" r="P125">
        <f>VLOOKUP(B125,'Razzball Projections'!$B$2:$W$322,14,FALSE)</f>
        <v>58</v>
      </c>
      <c t="str" s="4" r="Q125">
        <f>VLOOKUP(B125,'Razzball Projections'!$B$2:$W$322,15,FALSE)</f>
        <v>743</v>
      </c>
      <c t="str" s="4" r="R125">
        <f>VLOOKUP(B125,'Razzball Projections'!$B$2:$W$322,16,FALSE)</f>
        <v>5</v>
      </c>
      <c t="str" s="33" r="S125">
        <f>VLOOKUP(B125,'Razzball Projections'!$B$2:$W$322,17,FALSE)</f>
        <v>98.3</v>
      </c>
      <c t="str" s="33" r="T125">
        <f>VLOOKUP(B125,'Razzball Projections'!$B$2:$W$322,18,FALSE)</f>
        <v>127.3</v>
      </c>
      <c t="str" s="33" r="U125">
        <f>VLOOKUP(B125,'Razzball Projections'!$B$2:$W$322,19,FALSE)</f>
        <v>156.3</v>
      </c>
      <c t="str" s="45" r="V125">
        <f>VLOOKUP(B125,'Razzball Projections'!$B$2:$W$322,20,FALSE)</f>
        <v>$0</v>
      </c>
      <c t="str" s="45" r="W125">
        <f>VLOOKUP(B125,'Razzball Projections'!$B$2:$W$322,21,FALSE)</f>
        <v>$0</v>
      </c>
      <c t="str" s="45" r="X125">
        <f>VLOOKUP(B125,'Razzball Projections'!$B$2:$W$322,22,FALSE)</f>
        <v>$0</v>
      </c>
    </row>
    <row customHeight="1" r="126" ht="15.0">
      <c s="44" r="A126">
        <v>124.0</v>
      </c>
      <c t="str" s="29" r="B126">
        <f>'Razzball Projections'!B125</f>
        <v>Ben Tate</v>
      </c>
      <c t="str" s="4" r="C126">
        <f>VLOOKUP(B126,'Razzball Projections'!$B$2:$W$322,2,FALSE)</f>
        <v>RB</v>
      </c>
      <c t="str" s="4" r="D126">
        <f>VLOOKUP(B126,'Razzball Projections'!$B$2:$W$322,3,FALSE)</f>
        <v>CLE</v>
      </c>
      <c t="str" s="4" r="E126">
        <f>VLOOKUP(B126,'Rankings - Cheat Sheet'!$B$3:$E$323,4,FALSE)</f>
        <v/>
      </c>
      <c t="str" s="4" r="F126">
        <f>VLOOKUP(B126,'Razzball Projections'!$B$2:$W$322,4,FALSE)</f>
        <v>0</v>
      </c>
      <c t="str" s="4" r="G126">
        <f>VLOOKUP(B126,'Razzball Projections'!$B$2:$W$322,5,FALSE)</f>
        <v>0</v>
      </c>
      <c t="str" s="4" r="H126">
        <f>VLOOKUP(B126,'Razzball Projections'!$B$2:$W$322,6,FALSE)</f>
        <v>0</v>
      </c>
      <c t="str" s="4" r="I126">
        <f>VLOOKUP(B126,'Razzball Projections'!$B$2:$W$322,7,FALSE)</f>
        <v>0</v>
      </c>
      <c t="str" s="4" r="J126">
        <f>VLOOKUP(B126,'Razzball Projections'!$B$2:$W$322,8,FALSE)</f>
        <v>0</v>
      </c>
      <c t="str" s="4" r="K126">
        <f>VLOOKUP(B126,'Razzball Projections'!$B$2:$W$322,9,FALSE)</f>
        <v>0</v>
      </c>
      <c t="str" s="4" r="L126">
        <f>VLOOKUP(B126,'Razzball Projections'!$B$2:$W$322,10,FALSE)</f>
        <v>201</v>
      </c>
      <c t="str" s="4" r="M126">
        <f>VLOOKUP(B126,'Razzball Projections'!$B$2:$W$322,11,FALSE)</f>
        <v>849</v>
      </c>
      <c t="str" s="4" r="N126">
        <f>VLOOKUP(B126,'Razzball Projections'!$B$2:$W$322,12,FALSE)</f>
        <v>5</v>
      </c>
      <c t="str" s="4" r="O126">
        <f>VLOOKUP(B126,'Razzball Projections'!$B$2:$W$322,13,FALSE)</f>
        <v>3</v>
      </c>
      <c t="str" s="4" r="P126">
        <f>VLOOKUP(B126,'Razzball Projections'!$B$2:$W$322,14,FALSE)</f>
        <v>23</v>
      </c>
      <c t="str" s="4" r="Q126">
        <f>VLOOKUP(B126,'Razzball Projections'!$B$2:$W$322,15,FALSE)</f>
        <v>176</v>
      </c>
      <c t="str" s="4" r="R126">
        <f>VLOOKUP(B126,'Razzball Projections'!$B$2:$W$322,16,FALSE)</f>
        <v>1</v>
      </c>
      <c t="str" s="33" r="S126">
        <f>VLOOKUP(B126,'Razzball Projections'!$B$2:$W$322,17,FALSE)</f>
        <v>132.5</v>
      </c>
      <c t="str" s="33" r="T126">
        <f>VLOOKUP(B126,'Razzball Projections'!$B$2:$W$322,18,FALSE)</f>
        <v>144.0</v>
      </c>
      <c t="str" s="33" r="U126">
        <f>VLOOKUP(B126,'Razzball Projections'!$B$2:$W$322,19,FALSE)</f>
        <v>155.5</v>
      </c>
      <c t="str" s="45" r="V126">
        <f>VLOOKUP(B126,'Razzball Projections'!$B$2:$W$322,20,FALSE)</f>
        <v>$15</v>
      </c>
      <c t="str" s="45" r="W126">
        <f>VLOOKUP(B126,'Razzball Projections'!$B$2:$W$322,21,FALSE)</f>
        <v>$14</v>
      </c>
      <c t="str" s="45" r="X126">
        <f>VLOOKUP(B126,'Razzball Projections'!$B$2:$W$322,22,FALSE)</f>
        <v>$11</v>
      </c>
    </row>
    <row customHeight="1" r="127" ht="15.0">
      <c s="44" r="A127">
        <v>125.0</v>
      </c>
      <c t="str" s="29" r="B127">
        <f>'Razzball Projections'!B126</f>
        <v>Marques Colston</v>
      </c>
      <c t="str" s="4" r="C127">
        <f>VLOOKUP(B127,'Razzball Projections'!$B$2:$W$322,2,FALSE)</f>
        <v>WR</v>
      </c>
      <c t="str" s="4" r="D127">
        <f>VLOOKUP(B127,'Razzball Projections'!$B$2:$W$322,3,FALSE)</f>
        <v>NO</v>
      </c>
      <c t="str" s="4" r="E127">
        <f>VLOOKUP(B127,'Rankings - Cheat Sheet'!$B$3:$E$323,4,FALSE)</f>
        <v/>
      </c>
      <c t="str" s="4" r="F127">
        <f>VLOOKUP(B127,'Razzball Projections'!$B$2:$W$322,4,FALSE)</f>
        <v>0</v>
      </c>
      <c t="str" s="4" r="G127">
        <f>VLOOKUP(B127,'Razzball Projections'!$B$2:$W$322,5,FALSE)</f>
        <v>0</v>
      </c>
      <c t="str" s="4" r="H127">
        <f>VLOOKUP(B127,'Razzball Projections'!$B$2:$W$322,6,FALSE)</f>
        <v>0</v>
      </c>
      <c t="str" s="4" r="I127">
        <f>VLOOKUP(B127,'Razzball Projections'!$B$2:$W$322,7,FALSE)</f>
        <v>0</v>
      </c>
      <c t="str" s="4" r="J127">
        <f>VLOOKUP(B127,'Razzball Projections'!$B$2:$W$322,8,FALSE)</f>
        <v>0</v>
      </c>
      <c t="str" s="4" r="K127">
        <f>VLOOKUP(B127,'Razzball Projections'!$B$2:$W$322,9,FALSE)</f>
        <v>0</v>
      </c>
      <c t="str" s="4" r="L127">
        <f>VLOOKUP(B127,'Razzball Projections'!$B$2:$W$322,10,FALSE)</f>
        <v>0</v>
      </c>
      <c t="str" s="4" r="M127">
        <f>VLOOKUP(B127,'Razzball Projections'!$B$2:$W$322,11,FALSE)</f>
        <v>0</v>
      </c>
      <c t="str" s="4" r="N127">
        <f>VLOOKUP(B127,'Razzball Projections'!$B$2:$W$322,12,FALSE)</f>
        <v>0</v>
      </c>
      <c t="str" s="4" r="O127">
        <f>VLOOKUP(B127,'Razzball Projections'!$B$2:$W$322,13,FALSE)</f>
        <v>1</v>
      </c>
      <c t="str" s="4" r="P127">
        <f>VLOOKUP(B127,'Razzball Projections'!$B$2:$W$322,14,FALSE)</f>
        <v>58</v>
      </c>
      <c t="str" s="4" r="Q127">
        <f>VLOOKUP(B127,'Razzball Projections'!$B$2:$W$322,15,FALSE)</f>
        <v>681</v>
      </c>
      <c t="str" s="4" r="R127">
        <f>VLOOKUP(B127,'Razzball Projections'!$B$2:$W$322,16,FALSE)</f>
        <v>5</v>
      </c>
      <c t="str" s="33" r="S127">
        <f>VLOOKUP(B127,'Razzball Projections'!$B$2:$W$322,17,FALSE)</f>
        <v>97.1</v>
      </c>
      <c t="str" s="33" r="T127">
        <f>VLOOKUP(B127,'Razzball Projections'!$B$2:$W$322,18,FALSE)</f>
        <v>126.1</v>
      </c>
      <c t="str" s="33" r="U127">
        <f>VLOOKUP(B127,'Razzball Projections'!$B$2:$W$322,19,FALSE)</f>
        <v>155.1</v>
      </c>
      <c t="str" s="45" r="V127">
        <f>VLOOKUP(B127,'Razzball Projections'!$B$2:$W$322,20,FALSE)</f>
        <v>$13</v>
      </c>
      <c t="str" s="45" r="W127">
        <f>VLOOKUP(B127,'Razzball Projections'!$B$2:$W$322,21,FALSE)</f>
        <v>$16</v>
      </c>
      <c t="str" s="45" r="X127">
        <f>VLOOKUP(B127,'Razzball Projections'!$B$2:$W$322,22,FALSE)</f>
        <v>$18</v>
      </c>
    </row>
    <row customHeight="1" r="128" ht="15.0">
      <c s="44" r="A128">
        <v>126.0</v>
      </c>
      <c t="str" s="29" r="B128">
        <f>'Razzball Projections'!B127</f>
        <v>Zach Ertz</v>
      </c>
      <c t="str" s="4" r="C128">
        <f>VLOOKUP(B128,'Razzball Projections'!$B$2:$W$322,2,FALSE)</f>
        <v>TE</v>
      </c>
      <c t="str" s="4" r="D128">
        <f>VLOOKUP(B128,'Razzball Projections'!$B$2:$W$322,3,FALSE)</f>
        <v>PHI</v>
      </c>
      <c t="str" s="4" r="E128">
        <f>VLOOKUP(B128,'Rankings - Cheat Sheet'!$B$3:$E$323,4,FALSE)</f>
        <v/>
      </c>
      <c t="str" s="4" r="F128">
        <f>VLOOKUP(B128,'Razzball Projections'!$B$2:$W$322,4,FALSE)</f>
        <v>0</v>
      </c>
      <c t="str" s="4" r="G128">
        <f>VLOOKUP(B128,'Razzball Projections'!$B$2:$W$322,5,FALSE)</f>
        <v>0</v>
      </c>
      <c t="str" s="4" r="H128">
        <f>VLOOKUP(B128,'Razzball Projections'!$B$2:$W$322,6,FALSE)</f>
        <v>0</v>
      </c>
      <c t="str" s="4" r="I128">
        <f>VLOOKUP(B128,'Razzball Projections'!$B$2:$W$322,7,FALSE)</f>
        <v>0</v>
      </c>
      <c t="str" s="4" r="J128">
        <f>VLOOKUP(B128,'Razzball Projections'!$B$2:$W$322,8,FALSE)</f>
        <v>0</v>
      </c>
      <c t="str" s="4" r="K128">
        <f>VLOOKUP(B128,'Razzball Projections'!$B$2:$W$322,9,FALSE)</f>
        <v>0</v>
      </c>
      <c t="str" s="4" r="L128">
        <f>VLOOKUP(B128,'Razzball Projections'!$B$2:$W$322,10,FALSE)</f>
        <v>0</v>
      </c>
      <c t="str" s="4" r="M128">
        <f>VLOOKUP(B128,'Razzball Projections'!$B$2:$W$322,11,FALSE)</f>
        <v>0</v>
      </c>
      <c t="str" s="4" r="N128">
        <f>VLOOKUP(B128,'Razzball Projections'!$B$2:$W$322,12,FALSE)</f>
        <v>0</v>
      </c>
      <c t="str" s="4" r="O128">
        <f>VLOOKUP(B128,'Razzball Projections'!$B$2:$W$322,13,FALSE)</f>
        <v>1</v>
      </c>
      <c t="str" s="4" r="P128">
        <f>VLOOKUP(B128,'Razzball Projections'!$B$2:$W$322,14,FALSE)</f>
        <v>55</v>
      </c>
      <c t="str" s="4" r="Q128">
        <f>VLOOKUP(B128,'Razzball Projections'!$B$2:$W$322,15,FALSE)</f>
        <v>707</v>
      </c>
      <c t="str" s="4" r="R128">
        <f>VLOOKUP(B128,'Razzball Projections'!$B$2:$W$322,16,FALSE)</f>
        <v>5</v>
      </c>
      <c t="str" s="33" r="S128">
        <f>VLOOKUP(B128,'Razzball Projections'!$B$2:$W$322,17,FALSE)</f>
        <v>99.7</v>
      </c>
      <c t="str" s="33" r="T128">
        <f>VLOOKUP(B128,'Razzball Projections'!$B$2:$W$322,18,FALSE)</f>
        <v>127.2</v>
      </c>
      <c t="str" s="33" r="U128">
        <f>VLOOKUP(B128,'Razzball Projections'!$B$2:$W$322,19,FALSE)</f>
        <v>154.7</v>
      </c>
      <c t="str" s="45" r="V128">
        <f>VLOOKUP(B128,'Razzball Projections'!$B$2:$W$322,20,FALSE)</f>
        <v>$8</v>
      </c>
      <c t="str" s="45" r="W128">
        <f>VLOOKUP(B128,'Razzball Projections'!$B$2:$W$322,21,FALSE)</f>
        <v>$8</v>
      </c>
      <c t="str" s="45" r="X128">
        <f>VLOOKUP(B128,'Razzball Projections'!$B$2:$W$322,22,FALSE)</f>
        <v>$8</v>
      </c>
    </row>
    <row customHeight="1" r="129" ht="15.0">
      <c s="44" r="A129">
        <v>127.0</v>
      </c>
      <c t="str" s="29" r="B129">
        <f>'Razzball Projections'!B128</f>
        <v>Vernon Davis</v>
      </c>
      <c t="str" s="4" r="C129">
        <f>VLOOKUP(B129,'Razzball Projections'!$B$2:$W$322,2,FALSE)</f>
        <v>TE</v>
      </c>
      <c t="str" s="4" r="D129">
        <f>VLOOKUP(B129,'Razzball Projections'!$B$2:$W$322,3,FALSE)</f>
        <v>SF</v>
      </c>
      <c t="str" s="4" r="E129">
        <f>VLOOKUP(B129,'Rankings - Cheat Sheet'!$B$3:$E$323,4,FALSE)</f>
        <v/>
      </c>
      <c t="str" s="4" r="F129">
        <f>VLOOKUP(B129,'Razzball Projections'!$B$2:$W$322,4,FALSE)</f>
        <v>0</v>
      </c>
      <c t="str" s="4" r="G129">
        <f>VLOOKUP(B129,'Razzball Projections'!$B$2:$W$322,5,FALSE)</f>
        <v>0</v>
      </c>
      <c t="str" s="4" r="H129">
        <f>VLOOKUP(B129,'Razzball Projections'!$B$2:$W$322,6,FALSE)</f>
        <v>0</v>
      </c>
      <c t="str" s="4" r="I129">
        <f>VLOOKUP(B129,'Razzball Projections'!$B$2:$W$322,7,FALSE)</f>
        <v>0</v>
      </c>
      <c t="str" s="4" r="J129">
        <f>VLOOKUP(B129,'Razzball Projections'!$B$2:$W$322,8,FALSE)</f>
        <v>0</v>
      </c>
      <c t="str" s="4" r="K129">
        <f>VLOOKUP(B129,'Razzball Projections'!$B$2:$W$322,9,FALSE)</f>
        <v>0</v>
      </c>
      <c t="str" s="4" r="L129">
        <f>VLOOKUP(B129,'Razzball Projections'!$B$2:$W$322,10,FALSE)</f>
        <v>0</v>
      </c>
      <c t="str" s="4" r="M129">
        <f>VLOOKUP(B129,'Razzball Projections'!$B$2:$W$322,11,FALSE)</f>
        <v>0</v>
      </c>
      <c t="str" s="4" r="N129">
        <f>VLOOKUP(B129,'Razzball Projections'!$B$2:$W$322,12,FALSE)</f>
        <v>0</v>
      </c>
      <c t="str" s="4" r="O129">
        <f>VLOOKUP(B129,'Razzball Projections'!$B$2:$W$322,13,FALSE)</f>
        <v>1</v>
      </c>
      <c t="str" s="4" r="P129">
        <f>VLOOKUP(B129,'Razzball Projections'!$B$2:$W$322,14,FALSE)</f>
        <v>51</v>
      </c>
      <c t="str" s="4" r="Q129">
        <f>VLOOKUP(B129,'Razzball Projections'!$B$2:$W$322,15,FALSE)</f>
        <v>676</v>
      </c>
      <c t="str" s="4" r="R129">
        <f>VLOOKUP(B129,'Razzball Projections'!$B$2:$W$322,16,FALSE)</f>
        <v>6</v>
      </c>
      <c t="str" s="33" r="S129">
        <f>VLOOKUP(B129,'Razzball Projections'!$B$2:$W$322,17,FALSE)</f>
        <v>102.6</v>
      </c>
      <c t="str" s="33" r="T129">
        <f>VLOOKUP(B129,'Razzball Projections'!$B$2:$W$322,18,FALSE)</f>
        <v>128.1</v>
      </c>
      <c t="str" s="33" r="U129">
        <f>VLOOKUP(B129,'Razzball Projections'!$B$2:$W$322,19,FALSE)</f>
        <v>153.6</v>
      </c>
      <c t="str" s="45" r="V129">
        <f>VLOOKUP(B129,'Razzball Projections'!$B$2:$W$322,20,FALSE)</f>
        <v>$15</v>
      </c>
      <c t="str" s="45" r="W129">
        <f>VLOOKUP(B129,'Razzball Projections'!$B$2:$W$322,21,FALSE)</f>
        <v>$14</v>
      </c>
      <c t="str" s="45" r="X129">
        <f>VLOOKUP(B129,'Razzball Projections'!$B$2:$W$322,22,FALSE)</f>
        <v>$14</v>
      </c>
    </row>
    <row customHeight="1" r="130" ht="15.0">
      <c s="44" r="A130">
        <v>128.0</v>
      </c>
      <c t="str" s="29" r="B130">
        <f>'Razzball Projections'!B129</f>
        <v>DeAndre Hopkins</v>
      </c>
      <c t="str" s="4" r="C130">
        <f>VLOOKUP(B130,'Razzball Projections'!$B$2:$W$322,2,FALSE)</f>
        <v>WR</v>
      </c>
      <c t="str" s="4" r="D130">
        <f>VLOOKUP(B130,'Razzball Projections'!$B$2:$W$322,3,FALSE)</f>
        <v>HOU</v>
      </c>
      <c t="str" s="4" r="E130">
        <f>VLOOKUP(B130,'Rankings - Cheat Sheet'!$B$3:$E$323,4,FALSE)</f>
        <v/>
      </c>
      <c t="str" s="4" r="F130">
        <f>VLOOKUP(B130,'Razzball Projections'!$B$2:$W$322,4,FALSE)</f>
        <v>0</v>
      </c>
      <c t="str" s="4" r="G130">
        <f>VLOOKUP(B130,'Razzball Projections'!$B$2:$W$322,5,FALSE)</f>
        <v>0</v>
      </c>
      <c t="str" s="4" r="H130">
        <f>VLOOKUP(B130,'Razzball Projections'!$B$2:$W$322,6,FALSE)</f>
        <v>0</v>
      </c>
      <c t="str" s="4" r="I130">
        <f>VLOOKUP(B130,'Razzball Projections'!$B$2:$W$322,7,FALSE)</f>
        <v>0</v>
      </c>
      <c t="str" s="4" r="J130">
        <f>VLOOKUP(B130,'Razzball Projections'!$B$2:$W$322,8,FALSE)</f>
        <v>0</v>
      </c>
      <c t="str" s="4" r="K130">
        <f>VLOOKUP(B130,'Razzball Projections'!$B$2:$W$322,9,FALSE)</f>
        <v>0</v>
      </c>
      <c t="str" s="4" r="L130">
        <f>VLOOKUP(B130,'Razzball Projections'!$B$2:$W$322,10,FALSE)</f>
        <v>0</v>
      </c>
      <c t="str" s="4" r="M130">
        <f>VLOOKUP(B130,'Razzball Projections'!$B$2:$W$322,11,FALSE)</f>
        <v>0</v>
      </c>
      <c t="str" s="4" r="N130">
        <f>VLOOKUP(B130,'Razzball Projections'!$B$2:$W$322,12,FALSE)</f>
        <v>0</v>
      </c>
      <c t="str" s="4" r="O130">
        <f>VLOOKUP(B130,'Razzball Projections'!$B$2:$W$322,13,FALSE)</f>
        <v>1</v>
      </c>
      <c t="str" s="4" r="P130">
        <f>VLOOKUP(B130,'Razzball Projections'!$B$2:$W$322,14,FALSE)</f>
        <v>58</v>
      </c>
      <c t="str" s="4" r="Q130">
        <f>VLOOKUP(B130,'Razzball Projections'!$B$2:$W$322,15,FALSE)</f>
        <v>784</v>
      </c>
      <c t="str" s="4" r="R130">
        <f>VLOOKUP(B130,'Razzball Projections'!$B$2:$W$322,16,FALSE)</f>
        <v>3</v>
      </c>
      <c t="str" s="33" r="S130">
        <f>VLOOKUP(B130,'Razzball Projections'!$B$2:$W$322,17,FALSE)</f>
        <v>95.4</v>
      </c>
      <c t="str" s="33" r="T130">
        <f>VLOOKUP(B130,'Razzball Projections'!$B$2:$W$322,18,FALSE)</f>
        <v>124.4</v>
      </c>
      <c t="str" s="33" r="U130">
        <f>VLOOKUP(B130,'Razzball Projections'!$B$2:$W$322,19,FALSE)</f>
        <v>153.4</v>
      </c>
      <c t="str" s="45" r="V130">
        <f>VLOOKUP(B130,'Razzball Projections'!$B$2:$W$322,20,FALSE)</f>
        <v>$4</v>
      </c>
      <c t="str" s="45" r="W130">
        <f>VLOOKUP(B130,'Razzball Projections'!$B$2:$W$322,21,FALSE)</f>
        <v>$5</v>
      </c>
      <c t="str" s="45" r="X130">
        <f>VLOOKUP(B130,'Razzball Projections'!$B$2:$W$322,22,FALSE)</f>
        <v>$5</v>
      </c>
    </row>
    <row customHeight="1" r="131" ht="15.0">
      <c s="44" r="A131">
        <v>129.0</v>
      </c>
      <c t="str" s="29" r="B131">
        <f>'Razzball Projections'!B130</f>
        <v>Delanie Walker</v>
      </c>
      <c t="str" s="4" r="C131">
        <f>VLOOKUP(B131,'Razzball Projections'!$B$2:$W$322,2,FALSE)</f>
        <v>TE</v>
      </c>
      <c t="str" s="4" r="D131">
        <f>VLOOKUP(B131,'Razzball Projections'!$B$2:$W$322,3,FALSE)</f>
        <v>TEN</v>
      </c>
      <c t="str" s="4" r="E131">
        <f>VLOOKUP(B131,'Rankings - Cheat Sheet'!$B$3:$E$323,4,FALSE)</f>
        <v/>
      </c>
      <c t="str" s="4" r="F131">
        <f>VLOOKUP(B131,'Razzball Projections'!$B$2:$W$322,4,FALSE)</f>
        <v>0</v>
      </c>
      <c t="str" s="4" r="G131">
        <f>VLOOKUP(B131,'Razzball Projections'!$B$2:$W$322,5,FALSE)</f>
        <v>0</v>
      </c>
      <c t="str" s="4" r="H131">
        <f>VLOOKUP(B131,'Razzball Projections'!$B$2:$W$322,6,FALSE)</f>
        <v>0</v>
      </c>
      <c t="str" s="4" r="I131">
        <f>VLOOKUP(B131,'Razzball Projections'!$B$2:$W$322,7,FALSE)</f>
        <v>0</v>
      </c>
      <c t="str" s="4" r="J131">
        <f>VLOOKUP(B131,'Razzball Projections'!$B$2:$W$322,8,FALSE)</f>
        <v>0</v>
      </c>
      <c t="str" s="4" r="K131">
        <f>VLOOKUP(B131,'Razzball Projections'!$B$2:$W$322,9,FALSE)</f>
        <v>0</v>
      </c>
      <c t="str" s="4" r="L131">
        <f>VLOOKUP(B131,'Razzball Projections'!$B$2:$W$322,10,FALSE)</f>
        <v>0</v>
      </c>
      <c t="str" s="4" r="M131">
        <f>VLOOKUP(B131,'Razzball Projections'!$B$2:$W$322,11,FALSE)</f>
        <v>0</v>
      </c>
      <c t="str" s="4" r="N131">
        <f>VLOOKUP(B131,'Razzball Projections'!$B$2:$W$322,12,FALSE)</f>
        <v>0</v>
      </c>
      <c t="str" s="4" r="O131">
        <f>VLOOKUP(B131,'Razzball Projections'!$B$2:$W$322,13,FALSE)</f>
        <v>1</v>
      </c>
      <c t="str" s="4" r="P131">
        <f>VLOOKUP(B131,'Razzball Projections'!$B$2:$W$322,14,FALSE)</f>
        <v>61</v>
      </c>
      <c t="str" s="4" r="Q131">
        <f>VLOOKUP(B131,'Razzball Projections'!$B$2:$W$322,15,FALSE)</f>
        <v>634</v>
      </c>
      <c t="str" s="4" r="R131">
        <f>VLOOKUP(B131,'Razzball Projections'!$B$2:$W$322,16,FALSE)</f>
        <v>5</v>
      </c>
      <c t="str" s="33" r="S131">
        <f>VLOOKUP(B131,'Razzball Projections'!$B$2:$W$322,17,FALSE)</f>
        <v>92.4</v>
      </c>
      <c t="str" s="33" r="T131">
        <f>VLOOKUP(B131,'Razzball Projections'!$B$2:$W$322,18,FALSE)</f>
        <v>122.9</v>
      </c>
      <c t="str" s="33" r="U131">
        <f>VLOOKUP(B131,'Razzball Projections'!$B$2:$W$322,19,FALSE)</f>
        <v>153.4</v>
      </c>
      <c t="str" s="45" r="V131">
        <f>VLOOKUP(B131,'Razzball Projections'!$B$2:$W$322,20,FALSE)</f>
        <v>$4</v>
      </c>
      <c t="str" s="45" r="W131">
        <f>VLOOKUP(B131,'Razzball Projections'!$B$2:$W$322,21,FALSE)</f>
        <v>$4</v>
      </c>
      <c t="str" s="45" r="X131">
        <f>VLOOKUP(B131,'Razzball Projections'!$B$2:$W$322,22,FALSE)</f>
        <v>$4</v>
      </c>
    </row>
    <row customHeight="1" r="132" ht="15.0">
      <c s="44" r="A132">
        <v>130.0</v>
      </c>
      <c t="str" s="29" r="B132">
        <f>'Razzball Projections'!B131</f>
        <v>Kelvin Benjamin</v>
      </c>
      <c t="str" s="4" r="C132">
        <f>VLOOKUP(B132,'Razzball Projections'!$B$2:$W$322,2,FALSE)</f>
        <v>WR</v>
      </c>
      <c t="str" s="4" r="D132">
        <f>VLOOKUP(B132,'Razzball Projections'!$B$2:$W$322,3,FALSE)</f>
        <v>CAR</v>
      </c>
      <c t="str" s="4" r="E132">
        <f>VLOOKUP(B132,'Rankings - Cheat Sheet'!$B$3:$E$323,4,FALSE)</f>
        <v/>
      </c>
      <c t="str" s="4" r="F132">
        <f>VLOOKUP(B132,'Razzball Projections'!$B$2:$W$322,4,FALSE)</f>
        <v>0</v>
      </c>
      <c t="str" s="4" r="G132">
        <f>VLOOKUP(B132,'Razzball Projections'!$B$2:$W$322,5,FALSE)</f>
        <v>0</v>
      </c>
      <c t="str" s="4" r="H132">
        <f>VLOOKUP(B132,'Razzball Projections'!$B$2:$W$322,6,FALSE)</f>
        <v>0</v>
      </c>
      <c t="str" s="4" r="I132">
        <f>VLOOKUP(B132,'Razzball Projections'!$B$2:$W$322,7,FALSE)</f>
        <v>0</v>
      </c>
      <c t="str" s="4" r="J132">
        <f>VLOOKUP(B132,'Razzball Projections'!$B$2:$W$322,8,FALSE)</f>
        <v>0</v>
      </c>
      <c t="str" s="4" r="K132">
        <f>VLOOKUP(B132,'Razzball Projections'!$B$2:$W$322,9,FALSE)</f>
        <v>0</v>
      </c>
      <c t="str" s="4" r="L132">
        <f>VLOOKUP(B132,'Razzball Projections'!$B$2:$W$322,10,FALSE)</f>
        <v>0</v>
      </c>
      <c t="str" s="4" r="M132">
        <f>VLOOKUP(B132,'Razzball Projections'!$B$2:$W$322,11,FALSE)</f>
        <v>0</v>
      </c>
      <c t="str" s="4" r="N132">
        <f>VLOOKUP(B132,'Razzball Projections'!$B$2:$W$322,12,FALSE)</f>
        <v>0</v>
      </c>
      <c t="str" s="4" r="O132">
        <f>VLOOKUP(B132,'Razzball Projections'!$B$2:$W$322,13,FALSE)</f>
        <v>1</v>
      </c>
      <c t="str" s="4" r="P132">
        <f>VLOOKUP(B132,'Razzball Projections'!$B$2:$W$322,14,FALSE)</f>
        <v>50</v>
      </c>
      <c t="str" s="4" r="Q132">
        <f>VLOOKUP(B132,'Razzball Projections'!$B$2:$W$322,15,FALSE)</f>
        <v>728</v>
      </c>
      <c t="str" s="4" r="R132">
        <f>VLOOKUP(B132,'Razzball Projections'!$B$2:$W$322,16,FALSE)</f>
        <v>4</v>
      </c>
      <c t="str" s="33" r="S132">
        <f>VLOOKUP(B132,'Razzball Projections'!$B$2:$W$322,17,FALSE)</f>
        <v>98.2</v>
      </c>
      <c t="str" s="33" r="T132">
        <f>VLOOKUP(B132,'Razzball Projections'!$B$2:$W$322,18,FALSE)</f>
        <v>123.2</v>
      </c>
      <c t="str" s="33" r="U132">
        <f>VLOOKUP(B132,'Razzball Projections'!$B$2:$W$322,19,FALSE)</f>
        <v>148.2</v>
      </c>
      <c t="str" s="45" r="V132">
        <f>VLOOKUP(B132,'Razzball Projections'!$B$2:$W$322,20,FALSE)</f>
        <v>$2</v>
      </c>
      <c t="str" s="45" r="W132">
        <f>VLOOKUP(B132,'Razzball Projections'!$B$2:$W$322,21,FALSE)</f>
        <v>$2</v>
      </c>
      <c t="str" s="45" r="X132">
        <f>VLOOKUP(B132,'Razzball Projections'!$B$2:$W$322,22,FALSE)</f>
        <v>$2</v>
      </c>
    </row>
    <row customHeight="1" r="133" ht="15.0">
      <c s="44" r="A133">
        <v>131.0</v>
      </c>
      <c t="str" s="29" r="B133">
        <f>'Razzball Projections'!B132</f>
        <v>Michael Vick</v>
      </c>
      <c t="str" s="4" r="C133">
        <f>VLOOKUP(B133,'Razzball Projections'!$B$2:$W$322,2,FALSE)</f>
        <v>QB</v>
      </c>
      <c t="str" s="4" r="D133">
        <f>VLOOKUP(B133,'Razzball Projections'!$B$2:$W$322,3,FALSE)</f>
        <v>NYJ</v>
      </c>
      <c t="str" s="4" r="E133">
        <f>VLOOKUP(B133,'Rankings - Cheat Sheet'!$B$3:$E$323,4,FALSE)</f>
        <v/>
      </c>
      <c t="str" s="4" r="F133">
        <f>VLOOKUP(B133,'Razzball Projections'!$B$2:$W$322,4,FALSE)</f>
        <v>272</v>
      </c>
      <c t="str" s="4" r="G133">
        <f>VLOOKUP(B133,'Razzball Projections'!$B$2:$W$322,5,FALSE)</f>
        <v>160</v>
      </c>
      <c t="str" s="4" r="H133">
        <f>VLOOKUP(B133,'Razzball Projections'!$B$2:$W$322,6,FALSE)</f>
        <v>58.7</v>
      </c>
      <c t="str" s="4" r="I133">
        <f>VLOOKUP(B133,'Razzball Projections'!$B$2:$W$322,7,FALSE)</f>
        <v>1874</v>
      </c>
      <c t="str" s="4" r="J133">
        <f>VLOOKUP(B133,'Razzball Projections'!$B$2:$W$322,8,FALSE)</f>
        <v>11</v>
      </c>
      <c t="str" s="4" r="K133">
        <f>VLOOKUP(B133,'Razzball Projections'!$B$2:$W$322,9,FALSE)</f>
        <v>4</v>
      </c>
      <c t="str" s="4" r="L133">
        <f>VLOOKUP(B133,'Razzball Projections'!$B$2:$W$322,10,FALSE)</f>
        <v>56</v>
      </c>
      <c t="str" s="4" r="M133">
        <f>VLOOKUP(B133,'Razzball Projections'!$B$2:$W$322,11,FALSE)</f>
        <v>299</v>
      </c>
      <c t="str" s="4" r="N133">
        <f>VLOOKUP(B133,'Razzball Projections'!$B$2:$W$322,12,FALSE)</f>
        <v>2</v>
      </c>
      <c t="str" s="4" r="O133">
        <f>VLOOKUP(B133,'Razzball Projections'!$B$2:$W$322,13,FALSE)</f>
        <v>4</v>
      </c>
      <c t="str" s="4" r="P133">
        <f>VLOOKUP(B133,'Razzball Projections'!$B$2:$W$322,14,FALSE)</f>
        <v>0</v>
      </c>
      <c t="str" s="4" r="Q133">
        <f>VLOOKUP(B133,'Razzball Projections'!$B$2:$W$322,15,FALSE)</f>
        <v>0</v>
      </c>
      <c t="str" s="4" r="R133">
        <f>VLOOKUP(B133,'Razzball Projections'!$B$2:$W$322,16,FALSE)</f>
        <v>0</v>
      </c>
      <c t="str" s="33" r="S133">
        <f>VLOOKUP(B133,'Razzball Projections'!$B$2:$W$322,17,FALSE)</f>
        <v>146.5</v>
      </c>
      <c t="str" s="33" r="T133">
        <f>VLOOKUP(B133,'Razzball Projections'!$B$2:$W$322,18,FALSE)</f>
        <v>146.5</v>
      </c>
      <c t="str" s="33" r="U133">
        <f>VLOOKUP(B133,'Razzball Projections'!$B$2:$W$322,19,FALSE)</f>
        <v>146.5</v>
      </c>
      <c t="str" s="45" r="V133">
        <f>VLOOKUP(B133,'Razzball Projections'!$B$2:$W$322,20,FALSE)</f>
        <v>$0</v>
      </c>
      <c t="str" s="45" r="W133">
        <f>VLOOKUP(B133,'Razzball Projections'!$B$2:$W$322,21,FALSE)</f>
        <v>$0</v>
      </c>
      <c t="str" s="45" r="X133">
        <f>VLOOKUP(B133,'Razzball Projections'!$B$2:$W$322,22,FALSE)</f>
        <v>$0</v>
      </c>
    </row>
    <row customHeight="1" r="134" ht="15.0">
      <c s="44" r="A134">
        <v>132.0</v>
      </c>
      <c t="str" s="29" r="B134">
        <f>'Razzball Projections'!B133</f>
        <v>Frank Gore</v>
      </c>
      <c t="str" s="4" r="C134">
        <f>VLOOKUP(B134,'Razzball Projections'!$B$2:$W$322,2,FALSE)</f>
        <v>RB</v>
      </c>
      <c t="str" s="4" r="D134">
        <f>VLOOKUP(B134,'Razzball Projections'!$B$2:$W$322,3,FALSE)</f>
        <v>SF</v>
      </c>
      <c t="str" s="4" r="E134">
        <f>VLOOKUP(B134,'Rankings - Cheat Sheet'!$B$3:$E$323,4,FALSE)</f>
        <v/>
      </c>
      <c t="str" s="4" r="F134">
        <f>VLOOKUP(B134,'Razzball Projections'!$B$2:$W$322,4,FALSE)</f>
        <v>0</v>
      </c>
      <c t="str" s="4" r="G134">
        <f>VLOOKUP(B134,'Razzball Projections'!$B$2:$W$322,5,FALSE)</f>
        <v>0</v>
      </c>
      <c t="str" s="4" r="H134">
        <f>VLOOKUP(B134,'Razzball Projections'!$B$2:$W$322,6,FALSE)</f>
        <v>0</v>
      </c>
      <c t="str" s="4" r="I134">
        <f>VLOOKUP(B134,'Razzball Projections'!$B$2:$W$322,7,FALSE)</f>
        <v>0</v>
      </c>
      <c t="str" s="4" r="J134">
        <f>VLOOKUP(B134,'Razzball Projections'!$B$2:$W$322,8,FALSE)</f>
        <v>0</v>
      </c>
      <c t="str" s="4" r="K134">
        <f>VLOOKUP(B134,'Razzball Projections'!$B$2:$W$322,9,FALSE)</f>
        <v>0</v>
      </c>
      <c t="str" s="4" r="L134">
        <f>VLOOKUP(B134,'Razzball Projections'!$B$2:$W$322,10,FALSE)</f>
        <v>176</v>
      </c>
      <c t="str" s="4" r="M134">
        <f>VLOOKUP(B134,'Razzball Projections'!$B$2:$W$322,11,FALSE)</f>
        <v>776</v>
      </c>
      <c t="str" s="4" r="N134">
        <f>VLOOKUP(B134,'Razzball Projections'!$B$2:$W$322,12,FALSE)</f>
        <v>7</v>
      </c>
      <c t="str" s="4" r="O134">
        <f>VLOOKUP(B134,'Razzball Projections'!$B$2:$W$322,13,FALSE)</f>
        <v>1</v>
      </c>
      <c t="str" s="4" r="P134">
        <f>VLOOKUP(B134,'Razzball Projections'!$B$2:$W$322,14,FALSE)</f>
        <v>16</v>
      </c>
      <c t="str" s="4" r="Q134">
        <f>VLOOKUP(B134,'Razzball Projections'!$B$2:$W$322,15,FALSE)</f>
        <v>128</v>
      </c>
      <c t="str" s="4" r="R134">
        <f>VLOOKUP(B134,'Razzball Projections'!$B$2:$W$322,16,FALSE)</f>
        <v>0</v>
      </c>
      <c t="str" s="33" r="S134">
        <f>VLOOKUP(B134,'Razzball Projections'!$B$2:$W$322,17,FALSE)</f>
        <v>130.4</v>
      </c>
      <c t="str" s="33" r="T134">
        <f>VLOOKUP(B134,'Razzball Projections'!$B$2:$W$322,18,FALSE)</f>
        <v>138.4</v>
      </c>
      <c t="str" s="33" r="U134">
        <f>VLOOKUP(B134,'Razzball Projections'!$B$2:$W$322,19,FALSE)</f>
        <v>146.4</v>
      </c>
      <c t="str" s="45" r="V134">
        <f>VLOOKUP(B134,'Razzball Projections'!$B$2:$W$322,20,FALSE)</f>
        <v>$19</v>
      </c>
      <c t="str" s="45" r="W134">
        <f>VLOOKUP(B134,'Razzball Projections'!$B$2:$W$322,21,FALSE)</f>
        <v>$13</v>
      </c>
      <c t="str" s="45" r="X134">
        <f>VLOOKUP(B134,'Razzball Projections'!$B$2:$W$322,22,FALSE)</f>
        <v>$11</v>
      </c>
    </row>
    <row customHeight="1" r="135" ht="15.0">
      <c s="44" r="A135">
        <v>133.0</v>
      </c>
      <c t="str" s="29" r="B135">
        <f>'Razzball Projections'!B134</f>
        <v>Mike Evans</v>
      </c>
      <c t="str" s="4" r="C135">
        <f>VLOOKUP(B135,'Razzball Projections'!$B$2:$W$322,2,FALSE)</f>
        <v>WR</v>
      </c>
      <c t="str" s="4" r="D135">
        <f>VLOOKUP(B135,'Razzball Projections'!$B$2:$W$322,3,FALSE)</f>
        <v>TB</v>
      </c>
      <c t="str" s="4" r="E135">
        <f>VLOOKUP(B135,'Rankings - Cheat Sheet'!$B$3:$E$323,4,FALSE)</f>
        <v/>
      </c>
      <c t="str" s="4" r="F135">
        <f>VLOOKUP(B135,'Razzball Projections'!$B$2:$W$322,4,FALSE)</f>
        <v>0</v>
      </c>
      <c t="str" s="4" r="G135">
        <f>VLOOKUP(B135,'Razzball Projections'!$B$2:$W$322,5,FALSE)</f>
        <v>0</v>
      </c>
      <c t="str" s="4" r="H135">
        <f>VLOOKUP(B135,'Razzball Projections'!$B$2:$W$322,6,FALSE)</f>
        <v>0</v>
      </c>
      <c t="str" s="4" r="I135">
        <f>VLOOKUP(B135,'Razzball Projections'!$B$2:$W$322,7,FALSE)</f>
        <v>0</v>
      </c>
      <c t="str" s="4" r="J135">
        <f>VLOOKUP(B135,'Razzball Projections'!$B$2:$W$322,8,FALSE)</f>
        <v>0</v>
      </c>
      <c t="str" s="4" r="K135">
        <f>VLOOKUP(B135,'Razzball Projections'!$B$2:$W$322,9,FALSE)</f>
        <v>0</v>
      </c>
      <c t="str" s="4" r="L135">
        <f>VLOOKUP(B135,'Razzball Projections'!$B$2:$W$322,10,FALSE)</f>
        <v>0</v>
      </c>
      <c t="str" s="4" r="M135">
        <f>VLOOKUP(B135,'Razzball Projections'!$B$2:$W$322,11,FALSE)</f>
        <v>0</v>
      </c>
      <c t="str" s="4" r="N135">
        <f>VLOOKUP(B135,'Razzball Projections'!$B$2:$W$322,12,FALSE)</f>
        <v>0</v>
      </c>
      <c t="str" s="4" r="O135">
        <f>VLOOKUP(B135,'Razzball Projections'!$B$2:$W$322,13,FALSE)</f>
        <v>1</v>
      </c>
      <c t="str" s="4" r="P135">
        <f>VLOOKUP(B135,'Razzball Projections'!$B$2:$W$322,14,FALSE)</f>
        <v>51</v>
      </c>
      <c t="str" s="4" r="Q135">
        <f>VLOOKUP(B135,'Razzball Projections'!$B$2:$W$322,15,FALSE)</f>
        <v>722</v>
      </c>
      <c t="str" s="4" r="R135">
        <f>VLOOKUP(B135,'Razzball Projections'!$B$2:$W$322,16,FALSE)</f>
        <v>4</v>
      </c>
      <c t="str" s="33" r="S135">
        <f>VLOOKUP(B135,'Razzball Projections'!$B$2:$W$322,17,FALSE)</f>
        <v>95.2</v>
      </c>
      <c t="str" s="33" r="T135">
        <f>VLOOKUP(B135,'Razzball Projections'!$B$2:$W$322,18,FALSE)</f>
        <v>120.7</v>
      </c>
      <c t="str" s="33" r="U135">
        <f>VLOOKUP(B135,'Razzball Projections'!$B$2:$W$322,19,FALSE)</f>
        <v>146.2</v>
      </c>
      <c t="str" s="45" r="V135">
        <f>VLOOKUP(B135,'Razzball Projections'!$B$2:$W$322,20,FALSE)</f>
        <v>$5</v>
      </c>
      <c t="str" s="45" r="W135">
        <f>VLOOKUP(B135,'Razzball Projections'!$B$2:$W$322,21,FALSE)</f>
        <v>$5</v>
      </c>
      <c t="str" s="45" r="X135">
        <f>VLOOKUP(B135,'Razzball Projections'!$B$2:$W$322,22,FALSE)</f>
        <v>$5</v>
      </c>
    </row>
    <row customHeight="1" r="136" ht="15.0">
      <c s="44" r="A136">
        <v>134.0</v>
      </c>
      <c t="str" s="29" r="B136">
        <f>'Razzball Projections'!B135</f>
        <v>Anquan Boldin</v>
      </c>
      <c t="str" s="4" r="C136">
        <f>VLOOKUP(B136,'Razzball Projections'!$B$2:$W$322,2,FALSE)</f>
        <v>WR</v>
      </c>
      <c t="str" s="4" r="D136">
        <f>VLOOKUP(B136,'Razzball Projections'!$B$2:$W$322,3,FALSE)</f>
        <v>SF</v>
      </c>
      <c t="str" s="4" r="E136">
        <f>VLOOKUP(B136,'Rankings - Cheat Sheet'!$B$3:$E$323,4,FALSE)</f>
        <v/>
      </c>
      <c t="str" s="4" r="F136">
        <f>VLOOKUP(B136,'Razzball Projections'!$B$2:$W$322,4,FALSE)</f>
        <v>0</v>
      </c>
      <c t="str" s="4" r="G136">
        <f>VLOOKUP(B136,'Razzball Projections'!$B$2:$W$322,5,FALSE)</f>
        <v>0</v>
      </c>
      <c t="str" s="4" r="H136">
        <f>VLOOKUP(B136,'Razzball Projections'!$B$2:$W$322,6,FALSE)</f>
        <v>0</v>
      </c>
      <c t="str" s="4" r="I136">
        <f>VLOOKUP(B136,'Razzball Projections'!$B$2:$W$322,7,FALSE)</f>
        <v>0</v>
      </c>
      <c t="str" s="4" r="J136">
        <f>VLOOKUP(B136,'Razzball Projections'!$B$2:$W$322,8,FALSE)</f>
        <v>0</v>
      </c>
      <c t="str" s="4" r="K136">
        <f>VLOOKUP(B136,'Razzball Projections'!$B$2:$W$322,9,FALSE)</f>
        <v>0</v>
      </c>
      <c t="str" s="4" r="L136">
        <f>VLOOKUP(B136,'Razzball Projections'!$B$2:$W$322,10,FALSE)</f>
        <v>1</v>
      </c>
      <c t="str" s="4" r="M136">
        <f>VLOOKUP(B136,'Razzball Projections'!$B$2:$W$322,11,FALSE)</f>
        <v>7</v>
      </c>
      <c t="str" s="4" r="N136">
        <f>VLOOKUP(B136,'Razzball Projections'!$B$2:$W$322,12,FALSE)</f>
        <v>0</v>
      </c>
      <c t="str" s="4" r="O136">
        <f>VLOOKUP(B136,'Razzball Projections'!$B$2:$W$322,13,FALSE)</f>
        <v>1</v>
      </c>
      <c t="str" s="4" r="P136">
        <f>VLOOKUP(B136,'Razzball Projections'!$B$2:$W$322,14,FALSE)</f>
        <v>50</v>
      </c>
      <c t="str" s="4" r="Q136">
        <f>VLOOKUP(B136,'Razzball Projections'!$B$2:$W$322,15,FALSE)</f>
        <v>703</v>
      </c>
      <c t="str" s="4" r="R136">
        <f>VLOOKUP(B136,'Razzball Projections'!$B$2:$W$322,16,FALSE)</f>
        <v>4</v>
      </c>
      <c t="str" s="33" r="S136">
        <f>VLOOKUP(B136,'Razzball Projections'!$B$2:$W$322,17,FALSE)</f>
        <v>94.0</v>
      </c>
      <c t="str" s="33" r="T136">
        <f>VLOOKUP(B136,'Razzball Projections'!$B$2:$W$322,18,FALSE)</f>
        <v>119.0</v>
      </c>
      <c t="str" s="33" r="U136">
        <f>VLOOKUP(B136,'Razzball Projections'!$B$2:$W$322,19,FALSE)</f>
        <v>144.0</v>
      </c>
      <c t="str" s="45" r="V136">
        <f>VLOOKUP(B136,'Razzball Projections'!$B$2:$W$322,20,FALSE)</f>
        <v>$4</v>
      </c>
      <c t="str" s="45" r="W136">
        <f>VLOOKUP(B136,'Razzball Projections'!$B$2:$W$322,21,FALSE)</f>
        <v>$6</v>
      </c>
      <c t="str" s="45" r="X136">
        <f>VLOOKUP(B136,'Razzball Projections'!$B$2:$W$322,22,FALSE)</f>
        <v>$7</v>
      </c>
    </row>
    <row customHeight="1" r="137" ht="15.0">
      <c s="44" r="A137">
        <v>135.0</v>
      </c>
      <c t="str" s="29" r="B137">
        <f>'Razzball Projections'!B136</f>
        <v>Trent Richardson</v>
      </c>
      <c t="str" s="4" r="C137">
        <f>VLOOKUP(B137,'Razzball Projections'!$B$2:$W$322,2,FALSE)</f>
        <v>RB</v>
      </c>
      <c t="str" s="4" r="D137">
        <f>VLOOKUP(B137,'Razzball Projections'!$B$2:$W$322,3,FALSE)</f>
        <v>IND</v>
      </c>
      <c t="str" s="4" r="E137">
        <f>VLOOKUP(B137,'Rankings - Cheat Sheet'!$B$3:$E$323,4,FALSE)</f>
        <v/>
      </c>
      <c t="str" s="4" r="F137">
        <f>VLOOKUP(B137,'Razzball Projections'!$B$2:$W$322,4,FALSE)</f>
        <v>0</v>
      </c>
      <c t="str" s="4" r="G137">
        <f>VLOOKUP(B137,'Razzball Projections'!$B$2:$W$322,5,FALSE)</f>
        <v>0</v>
      </c>
      <c t="str" s="4" r="H137">
        <f>VLOOKUP(B137,'Razzball Projections'!$B$2:$W$322,6,FALSE)</f>
        <v>0</v>
      </c>
      <c t="str" s="4" r="I137">
        <f>VLOOKUP(B137,'Razzball Projections'!$B$2:$W$322,7,FALSE)</f>
        <v>0</v>
      </c>
      <c t="str" s="4" r="J137">
        <f>VLOOKUP(B137,'Razzball Projections'!$B$2:$W$322,8,FALSE)</f>
        <v>0</v>
      </c>
      <c t="str" s="4" r="K137">
        <f>VLOOKUP(B137,'Razzball Projections'!$B$2:$W$322,9,FALSE)</f>
        <v>0</v>
      </c>
      <c t="str" s="4" r="L137">
        <f>VLOOKUP(B137,'Razzball Projections'!$B$2:$W$322,10,FALSE)</f>
        <v>172</v>
      </c>
      <c t="str" s="4" r="M137">
        <f>VLOOKUP(B137,'Razzball Projections'!$B$2:$W$322,11,FALSE)</f>
        <v>572</v>
      </c>
      <c t="str" s="4" r="N137">
        <f>VLOOKUP(B137,'Razzball Projections'!$B$2:$W$322,12,FALSE)</f>
        <v>3</v>
      </c>
      <c t="str" s="4" r="O137">
        <f>VLOOKUP(B137,'Razzball Projections'!$B$2:$W$322,13,FALSE)</f>
        <v>4</v>
      </c>
      <c t="str" s="4" r="P137">
        <f>VLOOKUP(B137,'Razzball Projections'!$B$2:$W$322,14,FALSE)</f>
        <v>42</v>
      </c>
      <c t="str" s="4" r="Q137">
        <f>VLOOKUP(B137,'Razzball Projections'!$B$2:$W$322,15,FALSE)</f>
        <v>286</v>
      </c>
      <c t="str" s="4" r="R137">
        <f>VLOOKUP(B137,'Razzball Projections'!$B$2:$W$322,16,FALSE)</f>
        <v>1</v>
      </c>
      <c t="str" s="33" r="S137">
        <f>VLOOKUP(B137,'Razzball Projections'!$B$2:$W$322,17,FALSE)</f>
        <v>100.0</v>
      </c>
      <c t="str" s="33" r="T137">
        <f>VLOOKUP(B137,'Razzball Projections'!$B$2:$W$322,18,FALSE)</f>
        <v>121.0</v>
      </c>
      <c t="str" s="33" r="U137">
        <f>VLOOKUP(B137,'Razzball Projections'!$B$2:$W$322,19,FALSE)</f>
        <v>142.0</v>
      </c>
      <c t="str" s="45" r="V137">
        <f>VLOOKUP(B137,'Razzball Projections'!$B$2:$W$322,20,FALSE)</f>
        <v>$15</v>
      </c>
      <c t="str" s="45" r="W137">
        <f>VLOOKUP(B137,'Razzball Projections'!$B$2:$W$322,21,FALSE)</f>
        <v>$14</v>
      </c>
      <c t="str" s="45" r="X137">
        <f>VLOOKUP(B137,'Razzball Projections'!$B$2:$W$322,22,FALSE)</f>
        <v>$14</v>
      </c>
    </row>
    <row customHeight="1" r="138" ht="15.0">
      <c s="44" r="A138">
        <v>136.0</v>
      </c>
      <c t="str" s="29" r="B138">
        <f>'Razzball Projections'!B137</f>
        <v>Doug Baldwin</v>
      </c>
      <c t="str" s="4" r="C138">
        <f>VLOOKUP(B138,'Razzball Projections'!$B$2:$W$322,2,FALSE)</f>
        <v>WR</v>
      </c>
      <c t="str" s="4" r="D138">
        <f>VLOOKUP(B138,'Razzball Projections'!$B$2:$W$322,3,FALSE)</f>
        <v>SEA</v>
      </c>
      <c t="str" s="4" r="E138">
        <f>VLOOKUP(B138,'Rankings - Cheat Sheet'!$B$3:$E$323,4,FALSE)</f>
        <v/>
      </c>
      <c t="str" s="4" r="F138">
        <f>VLOOKUP(B138,'Razzball Projections'!$B$2:$W$322,4,FALSE)</f>
        <v>0</v>
      </c>
      <c t="str" s="4" r="G138">
        <f>VLOOKUP(B138,'Razzball Projections'!$B$2:$W$322,5,FALSE)</f>
        <v>0</v>
      </c>
      <c t="str" s="4" r="H138">
        <f>VLOOKUP(B138,'Razzball Projections'!$B$2:$W$322,6,FALSE)</f>
        <v>0</v>
      </c>
      <c t="str" s="4" r="I138">
        <f>VLOOKUP(B138,'Razzball Projections'!$B$2:$W$322,7,FALSE)</f>
        <v>0</v>
      </c>
      <c t="str" s="4" r="J138">
        <f>VLOOKUP(B138,'Razzball Projections'!$B$2:$W$322,8,FALSE)</f>
        <v>0</v>
      </c>
      <c t="str" s="4" r="K138">
        <f>VLOOKUP(B138,'Razzball Projections'!$B$2:$W$322,9,FALSE)</f>
        <v>0</v>
      </c>
      <c t="str" s="4" r="L138">
        <f>VLOOKUP(B138,'Razzball Projections'!$B$2:$W$322,10,FALSE)</f>
        <v>1</v>
      </c>
      <c t="str" s="4" r="M138">
        <f>VLOOKUP(B138,'Razzball Projections'!$B$2:$W$322,11,FALSE)</f>
        <v>7</v>
      </c>
      <c t="str" s="4" r="N138">
        <f>VLOOKUP(B138,'Razzball Projections'!$B$2:$W$322,12,FALSE)</f>
        <v>0</v>
      </c>
      <c t="str" s="4" r="O138">
        <f>VLOOKUP(B138,'Razzball Projections'!$B$2:$W$322,13,FALSE)</f>
        <v>1</v>
      </c>
      <c t="str" s="4" r="P138">
        <f>VLOOKUP(B138,'Razzball Projections'!$B$2:$W$322,14,FALSE)</f>
        <v>52</v>
      </c>
      <c t="str" s="4" r="Q138">
        <f>VLOOKUP(B138,'Razzball Projections'!$B$2:$W$322,15,FALSE)</f>
        <v>710</v>
      </c>
      <c t="str" s="4" r="R138">
        <f>VLOOKUP(B138,'Razzball Projections'!$B$2:$W$322,16,FALSE)</f>
        <v>3</v>
      </c>
      <c t="str" s="33" r="S138">
        <f>VLOOKUP(B138,'Razzball Projections'!$B$2:$W$322,17,FALSE)</f>
        <v>88.7</v>
      </c>
      <c t="str" s="33" r="T138">
        <f>VLOOKUP(B138,'Razzball Projections'!$B$2:$W$322,18,FALSE)</f>
        <v>114.7</v>
      </c>
      <c t="str" s="33" r="U138">
        <f>VLOOKUP(B138,'Razzball Projections'!$B$2:$W$322,19,FALSE)</f>
        <v>140.7</v>
      </c>
      <c t="str" s="45" r="V138">
        <f>VLOOKUP(B138,'Razzball Projections'!$B$2:$W$322,20,FALSE)</f>
        <v>$2</v>
      </c>
      <c t="str" s="45" r="W138">
        <f>VLOOKUP(B138,'Razzball Projections'!$B$2:$W$322,21,FALSE)</f>
        <v>$2</v>
      </c>
      <c t="str" s="45" r="X138">
        <f>VLOOKUP(B138,'Razzball Projections'!$B$2:$W$322,22,FALSE)</f>
        <v>$2</v>
      </c>
    </row>
    <row customHeight="1" r="139" ht="15.0">
      <c s="44" r="A139">
        <v>137.0</v>
      </c>
      <c t="str" s="29" r="B139">
        <f>'Razzball Projections'!B138</f>
        <v>DeAngelo Williams</v>
      </c>
      <c t="str" s="4" r="C139">
        <f>VLOOKUP(B139,'Razzball Projections'!$B$2:$W$322,2,FALSE)</f>
        <v>RB</v>
      </c>
      <c t="str" s="4" r="D139">
        <f>VLOOKUP(B139,'Razzball Projections'!$B$2:$W$322,3,FALSE)</f>
        <v>CAR</v>
      </c>
      <c t="str" s="4" r="E139">
        <f>VLOOKUP(B139,'Rankings - Cheat Sheet'!$B$3:$E$323,4,FALSE)</f>
        <v/>
      </c>
      <c t="str" s="4" r="F139">
        <f>VLOOKUP(B139,'Razzball Projections'!$B$2:$W$322,4,FALSE)</f>
        <v>0</v>
      </c>
      <c t="str" s="4" r="G139">
        <f>VLOOKUP(B139,'Razzball Projections'!$B$2:$W$322,5,FALSE)</f>
        <v>0</v>
      </c>
      <c t="str" s="4" r="H139">
        <f>VLOOKUP(B139,'Razzball Projections'!$B$2:$W$322,6,FALSE)</f>
        <v>0</v>
      </c>
      <c t="str" s="4" r="I139">
        <f>VLOOKUP(B139,'Razzball Projections'!$B$2:$W$322,7,FALSE)</f>
        <v>0</v>
      </c>
      <c t="str" s="4" r="J139">
        <f>VLOOKUP(B139,'Razzball Projections'!$B$2:$W$322,8,FALSE)</f>
        <v>0</v>
      </c>
      <c t="str" s="4" r="K139">
        <f>VLOOKUP(B139,'Razzball Projections'!$B$2:$W$322,9,FALSE)</f>
        <v>0</v>
      </c>
      <c t="str" s="4" r="L139">
        <f>VLOOKUP(B139,'Razzball Projections'!$B$2:$W$322,10,FALSE)</f>
        <v>164</v>
      </c>
      <c t="str" s="4" r="M139">
        <f>VLOOKUP(B139,'Razzball Projections'!$B$2:$W$322,11,FALSE)</f>
        <v>715</v>
      </c>
      <c t="str" s="4" r="N139">
        <f>VLOOKUP(B139,'Razzball Projections'!$B$2:$W$322,12,FALSE)</f>
        <v>3</v>
      </c>
      <c t="str" s="4" r="O139">
        <f>VLOOKUP(B139,'Razzball Projections'!$B$2:$W$322,13,FALSE)</f>
        <v>2</v>
      </c>
      <c t="str" s="4" r="P139">
        <f>VLOOKUP(B139,'Razzball Projections'!$B$2:$W$322,14,FALSE)</f>
        <v>23</v>
      </c>
      <c t="str" s="4" r="Q139">
        <f>VLOOKUP(B139,'Razzball Projections'!$B$2:$W$322,15,FALSE)</f>
        <v>207</v>
      </c>
      <c t="str" s="4" r="R139">
        <f>VLOOKUP(B139,'Razzball Projections'!$B$2:$W$322,16,FALSE)</f>
        <v>1</v>
      </c>
      <c t="str" s="33" r="S139">
        <f>VLOOKUP(B139,'Razzball Projections'!$B$2:$W$322,17,FALSE)</f>
        <v>115.6</v>
      </c>
      <c t="str" s="33" r="T139">
        <f>VLOOKUP(B139,'Razzball Projections'!$B$2:$W$322,18,FALSE)</f>
        <v>127.1</v>
      </c>
      <c t="str" s="33" r="U139">
        <f>VLOOKUP(B139,'Razzball Projections'!$B$2:$W$322,19,FALSE)</f>
        <v>138.6</v>
      </c>
      <c t="str" s="45" r="V139">
        <f>VLOOKUP(B139,'Razzball Projections'!$B$2:$W$322,20,FALSE)</f>
        <v>$9</v>
      </c>
      <c t="str" s="45" r="W139">
        <f>VLOOKUP(B139,'Razzball Projections'!$B$2:$W$322,21,FALSE)</f>
        <v>$7</v>
      </c>
      <c t="str" s="45" r="X139">
        <f>VLOOKUP(B139,'Razzball Projections'!$B$2:$W$322,22,FALSE)</f>
        <v>$6</v>
      </c>
    </row>
    <row customHeight="1" r="140" ht="15.0">
      <c s="44" r="A140">
        <v>138.0</v>
      </c>
      <c t="str" s="29" r="B140">
        <f>'Razzball Projections'!B139</f>
        <v>Austin Seferian-Jenkins</v>
      </c>
      <c t="str" s="4" r="C140">
        <f>VLOOKUP(B140,'Razzball Projections'!$B$2:$W$322,2,FALSE)</f>
        <v>TE</v>
      </c>
      <c t="str" s="4" r="D140">
        <f>VLOOKUP(B140,'Razzball Projections'!$B$2:$W$322,3,FALSE)</f>
        <v>TB</v>
      </c>
      <c t="str" s="4" r="E140">
        <f>VLOOKUP(B140,'Rankings - Cheat Sheet'!$B$3:$E$323,4,FALSE)</f>
        <v/>
      </c>
      <c t="str" s="4" r="F140">
        <f>VLOOKUP(B140,'Razzball Projections'!$B$2:$W$322,4,FALSE)</f>
        <v>0</v>
      </c>
      <c t="str" s="4" r="G140">
        <f>VLOOKUP(B140,'Razzball Projections'!$B$2:$W$322,5,FALSE)</f>
        <v>0</v>
      </c>
      <c t="str" s="4" r="H140">
        <f>VLOOKUP(B140,'Razzball Projections'!$B$2:$W$322,6,FALSE)</f>
        <v>0</v>
      </c>
      <c t="str" s="4" r="I140">
        <f>VLOOKUP(B140,'Razzball Projections'!$B$2:$W$322,7,FALSE)</f>
        <v>0</v>
      </c>
      <c t="str" s="4" r="J140">
        <f>VLOOKUP(B140,'Razzball Projections'!$B$2:$W$322,8,FALSE)</f>
        <v>0</v>
      </c>
      <c t="str" s="4" r="K140">
        <f>VLOOKUP(B140,'Razzball Projections'!$B$2:$W$322,9,FALSE)</f>
        <v>0</v>
      </c>
      <c t="str" s="4" r="L140">
        <f>VLOOKUP(B140,'Razzball Projections'!$B$2:$W$322,10,FALSE)</f>
        <v>0</v>
      </c>
      <c t="str" s="4" r="M140">
        <f>VLOOKUP(B140,'Razzball Projections'!$B$2:$W$322,11,FALSE)</f>
        <v>0</v>
      </c>
      <c t="str" s="4" r="N140">
        <f>VLOOKUP(B140,'Razzball Projections'!$B$2:$W$322,12,FALSE)</f>
        <v>0</v>
      </c>
      <c t="str" s="4" r="O140">
        <f>VLOOKUP(B140,'Razzball Projections'!$B$2:$W$322,13,FALSE)</f>
        <v>0</v>
      </c>
      <c t="str" s="4" r="P140">
        <f>VLOOKUP(B140,'Razzball Projections'!$B$2:$W$322,14,FALSE)</f>
        <v>48</v>
      </c>
      <c t="str" s="4" r="Q140">
        <f>VLOOKUP(B140,'Razzball Projections'!$B$2:$W$322,15,FALSE)</f>
        <v>598</v>
      </c>
      <c t="str" s="4" r="R140">
        <f>VLOOKUP(B140,'Razzball Projections'!$B$2:$W$322,16,FALSE)</f>
        <v>5</v>
      </c>
      <c t="str" s="33" r="S140">
        <f>VLOOKUP(B140,'Razzball Projections'!$B$2:$W$322,17,FALSE)</f>
        <v>89.8</v>
      </c>
      <c t="str" s="33" r="T140">
        <f>VLOOKUP(B140,'Razzball Projections'!$B$2:$W$322,18,FALSE)</f>
        <v>113.8</v>
      </c>
      <c t="str" s="33" r="U140">
        <f>VLOOKUP(B140,'Razzball Projections'!$B$2:$W$322,19,FALSE)</f>
        <v>137.8</v>
      </c>
      <c t="str" s="45" r="V140">
        <f>VLOOKUP(B140,'Razzball Projections'!$B$2:$W$322,20,FALSE)</f>
        <v>$0</v>
      </c>
      <c t="str" s="45" r="W140">
        <f>VLOOKUP(B140,'Razzball Projections'!$B$2:$W$322,21,FALSE)</f>
        <v>$0</v>
      </c>
      <c t="str" s="45" r="X140">
        <f>VLOOKUP(B140,'Razzball Projections'!$B$2:$W$322,22,FALSE)</f>
        <v>$0</v>
      </c>
    </row>
    <row customHeight="1" r="141" ht="15.0">
      <c s="44" r="A141">
        <v>139.0</v>
      </c>
      <c t="str" s="29" r="B141">
        <f>'Razzball Projections'!B140</f>
        <v>Ladarius Green</v>
      </c>
      <c t="str" s="4" r="C141">
        <f>VLOOKUP(B141,'Razzball Projections'!$B$2:$W$322,2,FALSE)</f>
        <v>TE</v>
      </c>
      <c t="str" s="4" r="D141">
        <f>VLOOKUP(B141,'Razzball Projections'!$B$2:$W$322,3,FALSE)</f>
        <v>SD</v>
      </c>
      <c t="str" s="4" r="E141">
        <f>VLOOKUP(B141,'Rankings - Cheat Sheet'!$B$3:$E$323,4,FALSE)</f>
        <v/>
      </c>
      <c t="str" s="4" r="F141">
        <f>VLOOKUP(B141,'Razzball Projections'!$B$2:$W$322,4,FALSE)</f>
        <v>0</v>
      </c>
      <c t="str" s="4" r="G141">
        <f>VLOOKUP(B141,'Razzball Projections'!$B$2:$W$322,5,FALSE)</f>
        <v>0</v>
      </c>
      <c t="str" s="4" r="H141">
        <f>VLOOKUP(B141,'Razzball Projections'!$B$2:$W$322,6,FALSE)</f>
        <v>0</v>
      </c>
      <c t="str" s="4" r="I141">
        <f>VLOOKUP(B141,'Razzball Projections'!$B$2:$W$322,7,FALSE)</f>
        <v>0</v>
      </c>
      <c t="str" s="4" r="J141">
        <f>VLOOKUP(B141,'Razzball Projections'!$B$2:$W$322,8,FALSE)</f>
        <v>0</v>
      </c>
      <c t="str" s="4" r="K141">
        <f>VLOOKUP(B141,'Razzball Projections'!$B$2:$W$322,9,FALSE)</f>
        <v>0</v>
      </c>
      <c t="str" s="4" r="L141">
        <f>VLOOKUP(B141,'Razzball Projections'!$B$2:$W$322,10,FALSE)</f>
        <v>0</v>
      </c>
      <c t="str" s="4" r="M141">
        <f>VLOOKUP(B141,'Razzball Projections'!$B$2:$W$322,11,FALSE)</f>
        <v>0</v>
      </c>
      <c t="str" s="4" r="N141">
        <f>VLOOKUP(B141,'Razzball Projections'!$B$2:$W$322,12,FALSE)</f>
        <v>0</v>
      </c>
      <c t="str" s="4" r="O141">
        <f>VLOOKUP(B141,'Razzball Projections'!$B$2:$W$322,13,FALSE)</f>
        <v>0</v>
      </c>
      <c t="str" s="4" r="P141">
        <f>VLOOKUP(B141,'Razzball Projections'!$B$2:$W$322,14,FALSE)</f>
        <v>42</v>
      </c>
      <c t="str" s="4" r="Q141">
        <f>VLOOKUP(B141,'Razzball Projections'!$B$2:$W$322,15,FALSE)</f>
        <v>596</v>
      </c>
      <c t="str" s="4" r="R141">
        <f>VLOOKUP(B141,'Razzball Projections'!$B$2:$W$322,16,FALSE)</f>
        <v>6</v>
      </c>
      <c t="str" s="33" r="S141">
        <f>VLOOKUP(B141,'Razzball Projections'!$B$2:$W$322,17,FALSE)</f>
        <v>95.6</v>
      </c>
      <c t="str" s="33" r="T141">
        <f>VLOOKUP(B141,'Razzball Projections'!$B$2:$W$322,18,FALSE)</f>
        <v>116.6</v>
      </c>
      <c t="str" s="33" r="U141">
        <f>VLOOKUP(B141,'Razzball Projections'!$B$2:$W$322,19,FALSE)</f>
        <v>137.6</v>
      </c>
      <c t="str" s="45" r="V141">
        <f>VLOOKUP(B141,'Razzball Projections'!$B$2:$W$322,20,FALSE)</f>
        <v>$4</v>
      </c>
      <c t="str" s="45" r="W141">
        <f>VLOOKUP(B141,'Razzball Projections'!$B$2:$W$322,21,FALSE)</f>
        <v>$3</v>
      </c>
      <c t="str" s="45" r="X141">
        <f>VLOOKUP(B141,'Razzball Projections'!$B$2:$W$322,22,FALSE)</f>
        <v>$3</v>
      </c>
    </row>
    <row customHeight="1" r="142" ht="15.0">
      <c s="44" r="A142">
        <v>140.0</v>
      </c>
      <c t="str" s="29" r="B142">
        <f>'Razzball Projections'!B141</f>
        <v>Sammy Watkins</v>
      </c>
      <c t="str" s="4" r="C142">
        <f>VLOOKUP(B142,'Razzball Projections'!$B$2:$W$322,2,FALSE)</f>
        <v>WR</v>
      </c>
      <c t="str" s="4" r="D142">
        <f>VLOOKUP(B142,'Razzball Projections'!$B$2:$W$322,3,FALSE)</f>
        <v>BUF</v>
      </c>
      <c t="str" s="4" r="E142">
        <f>VLOOKUP(B142,'Rankings - Cheat Sheet'!$B$3:$E$323,4,FALSE)</f>
        <v/>
      </c>
      <c t="str" s="4" r="F142">
        <f>VLOOKUP(B142,'Razzball Projections'!$B$2:$W$322,4,FALSE)</f>
        <v>0</v>
      </c>
      <c t="str" s="4" r="G142">
        <f>VLOOKUP(B142,'Razzball Projections'!$B$2:$W$322,5,FALSE)</f>
        <v>0</v>
      </c>
      <c t="str" s="4" r="H142">
        <f>VLOOKUP(B142,'Razzball Projections'!$B$2:$W$322,6,FALSE)</f>
        <v>0</v>
      </c>
      <c t="str" s="4" r="I142">
        <f>VLOOKUP(B142,'Razzball Projections'!$B$2:$W$322,7,FALSE)</f>
        <v>0</v>
      </c>
      <c t="str" s="4" r="J142">
        <f>VLOOKUP(B142,'Razzball Projections'!$B$2:$W$322,8,FALSE)</f>
        <v>0</v>
      </c>
      <c t="str" s="4" r="K142">
        <f>VLOOKUP(B142,'Razzball Projections'!$B$2:$W$322,9,FALSE)</f>
        <v>0</v>
      </c>
      <c t="str" s="4" r="L142">
        <f>VLOOKUP(B142,'Razzball Projections'!$B$2:$W$322,10,FALSE)</f>
        <v>4</v>
      </c>
      <c t="str" s="4" r="M142">
        <f>VLOOKUP(B142,'Razzball Projections'!$B$2:$W$322,11,FALSE)</f>
        <v>21</v>
      </c>
      <c t="str" s="4" r="N142">
        <f>VLOOKUP(B142,'Razzball Projections'!$B$2:$W$322,12,FALSE)</f>
        <v>0</v>
      </c>
      <c t="str" s="4" r="O142">
        <f>VLOOKUP(B142,'Razzball Projections'!$B$2:$W$322,13,FALSE)</f>
        <v>1</v>
      </c>
      <c t="str" s="4" r="P142">
        <f>VLOOKUP(B142,'Razzball Projections'!$B$2:$W$322,14,FALSE)</f>
        <v>47</v>
      </c>
      <c t="str" s="4" r="Q142">
        <f>VLOOKUP(B142,'Razzball Projections'!$B$2:$W$322,15,FALSE)</f>
        <v>699</v>
      </c>
      <c t="str" s="4" r="R142">
        <f>VLOOKUP(B142,'Razzball Projections'!$B$2:$W$322,16,FALSE)</f>
        <v>3</v>
      </c>
      <c t="str" s="33" r="S142">
        <f>VLOOKUP(B142,'Razzball Projections'!$B$2:$W$322,17,FALSE)</f>
        <v>88.0</v>
      </c>
      <c t="str" s="33" r="T142">
        <f>VLOOKUP(B142,'Razzball Projections'!$B$2:$W$322,18,FALSE)</f>
        <v>111.5</v>
      </c>
      <c t="str" s="33" r="U142">
        <f>VLOOKUP(B142,'Razzball Projections'!$B$2:$W$322,19,FALSE)</f>
        <v>135.0</v>
      </c>
      <c t="str" s="45" r="V142">
        <f>VLOOKUP(B142,'Razzball Projections'!$B$2:$W$322,20,FALSE)</f>
        <v>$10</v>
      </c>
      <c t="str" s="45" r="W142">
        <f>VLOOKUP(B142,'Razzball Projections'!$B$2:$W$322,21,FALSE)</f>
        <v>$10</v>
      </c>
      <c t="str" s="45" r="X142">
        <f>VLOOKUP(B142,'Razzball Projections'!$B$2:$W$322,22,FALSE)</f>
        <v>$12</v>
      </c>
    </row>
    <row customHeight="1" r="143" ht="15.0">
      <c s="44" r="A143">
        <v>141.0</v>
      </c>
      <c t="str" s="29" r="B143">
        <f>'Razzball Projections'!B142</f>
        <v>Nate Washington</v>
      </c>
      <c t="str" s="4" r="C143">
        <f>VLOOKUP(B143,'Razzball Projections'!$B$2:$W$322,2,FALSE)</f>
        <v>WR</v>
      </c>
      <c t="str" s="4" r="D143">
        <f>VLOOKUP(B143,'Razzball Projections'!$B$2:$W$322,3,FALSE)</f>
        <v>TEN</v>
      </c>
      <c t="str" s="4" r="E143">
        <f>VLOOKUP(B143,'Rankings - Cheat Sheet'!$B$3:$E$323,4,FALSE)</f>
        <v/>
      </c>
      <c t="str" s="4" r="F143">
        <f>VLOOKUP(B143,'Razzball Projections'!$B$2:$W$322,4,FALSE)</f>
        <v>0</v>
      </c>
      <c t="str" s="4" r="G143">
        <f>VLOOKUP(B143,'Razzball Projections'!$B$2:$W$322,5,FALSE)</f>
        <v>0</v>
      </c>
      <c t="str" s="4" r="H143">
        <f>VLOOKUP(B143,'Razzball Projections'!$B$2:$W$322,6,FALSE)</f>
        <v>0</v>
      </c>
      <c t="str" s="4" r="I143">
        <f>VLOOKUP(B143,'Razzball Projections'!$B$2:$W$322,7,FALSE)</f>
        <v>0</v>
      </c>
      <c t="str" s="4" r="J143">
        <f>VLOOKUP(B143,'Razzball Projections'!$B$2:$W$322,8,FALSE)</f>
        <v>0</v>
      </c>
      <c t="str" s="4" r="K143">
        <f>VLOOKUP(B143,'Razzball Projections'!$B$2:$W$322,9,FALSE)</f>
        <v>0</v>
      </c>
      <c t="str" s="4" r="L143">
        <f>VLOOKUP(B143,'Razzball Projections'!$B$2:$W$322,10,FALSE)</f>
        <v>0</v>
      </c>
      <c t="str" s="4" r="M143">
        <f>VLOOKUP(B143,'Razzball Projections'!$B$2:$W$322,11,FALSE)</f>
        <v>0</v>
      </c>
      <c t="str" s="4" r="N143">
        <f>VLOOKUP(B143,'Razzball Projections'!$B$2:$W$322,12,FALSE)</f>
        <v>0</v>
      </c>
      <c t="str" s="4" r="O143">
        <f>VLOOKUP(B143,'Razzball Projections'!$B$2:$W$322,13,FALSE)</f>
        <v>1</v>
      </c>
      <c t="str" s="4" r="P143">
        <f>VLOOKUP(B143,'Razzball Projections'!$B$2:$W$322,14,FALSE)</f>
        <v>47</v>
      </c>
      <c t="str" s="4" r="Q143">
        <f>VLOOKUP(B143,'Razzball Projections'!$B$2:$W$322,15,FALSE)</f>
        <v>647</v>
      </c>
      <c t="str" s="4" r="R143">
        <f>VLOOKUP(B143,'Razzball Projections'!$B$2:$W$322,16,FALSE)</f>
        <v>4</v>
      </c>
      <c t="str" s="33" r="S143">
        <f>VLOOKUP(B143,'Razzball Projections'!$B$2:$W$322,17,FALSE)</f>
        <v>87.7</v>
      </c>
      <c t="str" s="33" r="T143">
        <f>VLOOKUP(B143,'Razzball Projections'!$B$2:$W$322,18,FALSE)</f>
        <v>111.2</v>
      </c>
      <c t="str" s="33" r="U143">
        <f>VLOOKUP(B143,'Razzball Projections'!$B$2:$W$322,19,FALSE)</f>
        <v>134.7</v>
      </c>
      <c t="str" s="45" r="V143">
        <f>VLOOKUP(B143,'Razzball Projections'!$B$2:$W$322,20,FALSE)</f>
        <v>$0</v>
      </c>
      <c t="str" s="45" r="W143">
        <f>VLOOKUP(B143,'Razzball Projections'!$B$2:$W$322,21,FALSE)</f>
        <v>$0</v>
      </c>
      <c t="str" s="45" r="X143">
        <f>VLOOKUP(B143,'Razzball Projections'!$B$2:$W$322,22,FALSE)</f>
        <v>$0</v>
      </c>
    </row>
    <row customHeight="1" r="144" ht="15.0">
      <c s="44" r="A144">
        <v>142.0</v>
      </c>
      <c t="str" s="29" r="B144">
        <f>'Razzball Projections'!B143</f>
        <v>Roy Helu</v>
      </c>
      <c t="str" s="4" r="C144">
        <f>VLOOKUP(B144,'Razzball Projections'!$B$2:$W$322,2,FALSE)</f>
        <v>RB</v>
      </c>
      <c t="str" s="4" r="D144">
        <f>VLOOKUP(B144,'Razzball Projections'!$B$2:$W$322,3,FALSE)</f>
        <v>WAS</v>
      </c>
      <c t="str" s="4" r="E144">
        <f>VLOOKUP(B144,'Rankings - Cheat Sheet'!$B$3:$E$323,4,FALSE)</f>
        <v/>
      </c>
      <c t="str" s="4" r="F144">
        <f>VLOOKUP(B144,'Razzball Projections'!$B$2:$W$322,4,FALSE)</f>
        <v>0</v>
      </c>
      <c t="str" s="4" r="G144">
        <f>VLOOKUP(B144,'Razzball Projections'!$B$2:$W$322,5,FALSE)</f>
        <v>0</v>
      </c>
      <c t="str" s="4" r="H144">
        <f>VLOOKUP(B144,'Razzball Projections'!$B$2:$W$322,6,FALSE)</f>
        <v>0</v>
      </c>
      <c t="str" s="4" r="I144">
        <f>VLOOKUP(B144,'Razzball Projections'!$B$2:$W$322,7,FALSE)</f>
        <v>0</v>
      </c>
      <c t="str" s="4" r="J144">
        <f>VLOOKUP(B144,'Razzball Projections'!$B$2:$W$322,8,FALSE)</f>
        <v>0</v>
      </c>
      <c t="str" s="4" r="K144">
        <f>VLOOKUP(B144,'Razzball Projections'!$B$2:$W$322,9,FALSE)</f>
        <v>0</v>
      </c>
      <c t="str" s="4" r="L144">
        <f>VLOOKUP(B144,'Razzball Projections'!$B$2:$W$322,10,FALSE)</f>
        <v>78</v>
      </c>
      <c t="str" s="4" r="M144">
        <f>VLOOKUP(B144,'Razzball Projections'!$B$2:$W$322,11,FALSE)</f>
        <v>316</v>
      </c>
      <c t="str" s="4" r="N144">
        <f>VLOOKUP(B144,'Razzball Projections'!$B$2:$W$322,12,FALSE)</f>
        <v>2</v>
      </c>
      <c t="str" s="4" r="O144">
        <f>VLOOKUP(B144,'Razzball Projections'!$B$2:$W$322,13,FALSE)</f>
        <v>2</v>
      </c>
      <c t="str" s="4" r="P144">
        <f>VLOOKUP(B144,'Razzball Projections'!$B$2:$W$322,14,FALSE)</f>
        <v>49</v>
      </c>
      <c t="str" s="4" r="Q144">
        <f>VLOOKUP(B144,'Razzball Projections'!$B$2:$W$322,15,FALSE)</f>
        <v>405</v>
      </c>
      <c t="str" s="4" r="R144">
        <f>VLOOKUP(B144,'Razzball Projections'!$B$2:$W$322,16,FALSE)</f>
        <v>1</v>
      </c>
      <c t="str" s="33" r="S144">
        <f>VLOOKUP(B144,'Razzball Projections'!$B$2:$W$322,17,FALSE)</f>
        <v>85.5</v>
      </c>
      <c t="str" s="33" r="T144">
        <f>VLOOKUP(B144,'Razzball Projections'!$B$2:$W$322,18,FALSE)</f>
        <v>110.0</v>
      </c>
      <c t="str" s="33" r="U144">
        <f>VLOOKUP(B144,'Razzball Projections'!$B$2:$W$322,19,FALSE)</f>
        <v>134.5</v>
      </c>
      <c t="str" s="45" r="V144">
        <f>VLOOKUP(B144,'Razzball Projections'!$B$2:$W$322,20,FALSE)</f>
        <v>$1</v>
      </c>
      <c t="str" s="45" r="W144">
        <f>VLOOKUP(B144,'Razzball Projections'!$B$2:$W$322,21,FALSE)</f>
        <v>$2</v>
      </c>
      <c t="str" s="45" r="X144">
        <f>VLOOKUP(B144,'Razzball Projections'!$B$2:$W$322,22,FALSE)</f>
        <v>$3</v>
      </c>
    </row>
    <row customHeight="1" r="145" ht="15.0">
      <c s="44" r="A145">
        <v>143.0</v>
      </c>
      <c t="str" s="29" r="B145">
        <f>'Razzball Projections'!B144</f>
        <v>Rod Streater</v>
      </c>
      <c t="str" s="4" r="C145">
        <f>VLOOKUP(B145,'Razzball Projections'!$B$2:$W$322,2,FALSE)</f>
        <v>WR</v>
      </c>
      <c t="str" s="4" r="D145">
        <f>VLOOKUP(B145,'Razzball Projections'!$B$2:$W$322,3,FALSE)</f>
        <v>OAK</v>
      </c>
      <c t="str" s="4" r="E145">
        <f>VLOOKUP(B145,'Rankings - Cheat Sheet'!$B$3:$E$323,4,FALSE)</f>
        <v/>
      </c>
      <c t="str" s="4" r="F145">
        <f>VLOOKUP(B145,'Razzball Projections'!$B$2:$W$322,4,FALSE)</f>
        <v>0</v>
      </c>
      <c t="str" s="4" r="G145">
        <f>VLOOKUP(B145,'Razzball Projections'!$B$2:$W$322,5,FALSE)</f>
        <v>0</v>
      </c>
      <c t="str" s="4" r="H145">
        <f>VLOOKUP(B145,'Razzball Projections'!$B$2:$W$322,6,FALSE)</f>
        <v>0</v>
      </c>
      <c t="str" s="4" r="I145">
        <f>VLOOKUP(B145,'Razzball Projections'!$B$2:$W$322,7,FALSE)</f>
        <v>0</v>
      </c>
      <c t="str" s="4" r="J145">
        <f>VLOOKUP(B145,'Razzball Projections'!$B$2:$W$322,8,FALSE)</f>
        <v>0</v>
      </c>
      <c t="str" s="4" r="K145">
        <f>VLOOKUP(B145,'Razzball Projections'!$B$2:$W$322,9,FALSE)</f>
        <v>0</v>
      </c>
      <c t="str" s="4" r="L145">
        <f>VLOOKUP(B145,'Razzball Projections'!$B$2:$W$322,10,FALSE)</f>
        <v>1</v>
      </c>
      <c t="str" s="4" r="M145">
        <f>VLOOKUP(B145,'Razzball Projections'!$B$2:$W$322,11,FALSE)</f>
        <v>9</v>
      </c>
      <c t="str" s="4" r="N145">
        <f>VLOOKUP(B145,'Razzball Projections'!$B$2:$W$322,12,FALSE)</f>
        <v>0</v>
      </c>
      <c t="str" s="4" r="O145">
        <f>VLOOKUP(B145,'Razzball Projections'!$B$2:$W$322,13,FALSE)</f>
        <v>2</v>
      </c>
      <c t="str" s="4" r="P145">
        <f>VLOOKUP(B145,'Razzball Projections'!$B$2:$W$322,14,FALSE)</f>
        <v>49</v>
      </c>
      <c t="str" s="4" r="Q145">
        <f>VLOOKUP(B145,'Razzball Projections'!$B$2:$W$322,15,FALSE)</f>
        <v>701</v>
      </c>
      <c t="str" s="4" r="R145">
        <f>VLOOKUP(B145,'Razzball Projections'!$B$2:$W$322,16,FALSE)</f>
        <v>3</v>
      </c>
      <c t="str" s="33" r="S145">
        <f>VLOOKUP(B145,'Razzball Projections'!$B$2:$W$322,17,FALSE)</f>
        <v>85.0</v>
      </c>
      <c t="str" s="33" r="T145">
        <f>VLOOKUP(B145,'Razzball Projections'!$B$2:$W$322,18,FALSE)</f>
        <v>109.5</v>
      </c>
      <c t="str" s="33" r="U145">
        <f>VLOOKUP(B145,'Razzball Projections'!$B$2:$W$322,19,FALSE)</f>
        <v>134.0</v>
      </c>
      <c t="str" s="45" r="V145">
        <f>VLOOKUP(B145,'Razzball Projections'!$B$2:$W$322,20,FALSE)</f>
        <v>$0</v>
      </c>
      <c t="str" s="45" r="W145">
        <f>VLOOKUP(B145,'Razzball Projections'!$B$2:$W$322,21,FALSE)</f>
        <v>$0</v>
      </c>
      <c t="str" s="45" r="X145">
        <f>VLOOKUP(B145,'Razzball Projections'!$B$2:$W$322,22,FALSE)</f>
        <v>$0</v>
      </c>
    </row>
    <row customHeight="1" r="146" ht="15.0">
      <c s="44" r="A146">
        <v>144.0</v>
      </c>
      <c t="str" s="29" r="B146">
        <f>'Razzball Projections'!B145</f>
        <v>Tyler Eifert</v>
      </c>
      <c t="str" s="4" r="C146">
        <f>VLOOKUP(B146,'Razzball Projections'!$B$2:$W$322,2,FALSE)</f>
        <v>TE</v>
      </c>
      <c t="str" s="4" r="D146">
        <f>VLOOKUP(B146,'Razzball Projections'!$B$2:$W$322,3,FALSE)</f>
        <v>CIN</v>
      </c>
      <c t="str" s="4" r="E146">
        <f>VLOOKUP(B146,'Rankings - Cheat Sheet'!$B$3:$E$323,4,FALSE)</f>
        <v/>
      </c>
      <c t="str" s="4" r="F146">
        <f>VLOOKUP(B146,'Razzball Projections'!$B$2:$W$322,4,FALSE)</f>
        <v>0</v>
      </c>
      <c t="str" s="4" r="G146">
        <f>VLOOKUP(B146,'Razzball Projections'!$B$2:$W$322,5,FALSE)</f>
        <v>0</v>
      </c>
      <c t="str" s="4" r="H146">
        <f>VLOOKUP(B146,'Razzball Projections'!$B$2:$W$322,6,FALSE)</f>
        <v>0</v>
      </c>
      <c t="str" s="4" r="I146">
        <f>VLOOKUP(B146,'Razzball Projections'!$B$2:$W$322,7,FALSE)</f>
        <v>0</v>
      </c>
      <c t="str" s="4" r="J146">
        <f>VLOOKUP(B146,'Razzball Projections'!$B$2:$W$322,8,FALSE)</f>
        <v>0</v>
      </c>
      <c t="str" s="4" r="K146">
        <f>VLOOKUP(B146,'Razzball Projections'!$B$2:$W$322,9,FALSE)</f>
        <v>0</v>
      </c>
      <c t="str" s="4" r="L146">
        <f>VLOOKUP(B146,'Razzball Projections'!$B$2:$W$322,10,FALSE)</f>
        <v>0</v>
      </c>
      <c t="str" s="4" r="M146">
        <f>VLOOKUP(B146,'Razzball Projections'!$B$2:$W$322,11,FALSE)</f>
        <v>0</v>
      </c>
      <c t="str" s="4" r="N146">
        <f>VLOOKUP(B146,'Razzball Projections'!$B$2:$W$322,12,FALSE)</f>
        <v>0</v>
      </c>
      <c t="str" s="4" r="O146">
        <f>VLOOKUP(B146,'Razzball Projections'!$B$2:$W$322,13,FALSE)</f>
        <v>0</v>
      </c>
      <c t="str" s="4" r="P146">
        <f>VLOOKUP(B146,'Razzball Projections'!$B$2:$W$322,14,FALSE)</f>
        <v>48</v>
      </c>
      <c t="str" s="4" r="Q146">
        <f>VLOOKUP(B146,'Razzball Projections'!$B$2:$W$322,15,FALSE)</f>
        <v>551</v>
      </c>
      <c t="str" s="4" r="R146">
        <f>VLOOKUP(B146,'Razzball Projections'!$B$2:$W$322,16,FALSE)</f>
        <v>5</v>
      </c>
      <c t="str" s="33" r="S146">
        <f>VLOOKUP(B146,'Razzball Projections'!$B$2:$W$322,17,FALSE)</f>
        <v>85.1</v>
      </c>
      <c t="str" s="33" r="T146">
        <f>VLOOKUP(B146,'Razzball Projections'!$B$2:$W$322,18,FALSE)</f>
        <v>109.1</v>
      </c>
      <c t="str" s="33" r="U146">
        <f>VLOOKUP(B146,'Razzball Projections'!$B$2:$W$322,19,FALSE)</f>
        <v>133.1</v>
      </c>
      <c t="str" s="45" r="V146">
        <f>VLOOKUP(B146,'Razzball Projections'!$B$2:$W$322,20,FALSE)</f>
        <v>$0</v>
      </c>
      <c t="str" s="45" r="W146">
        <f>VLOOKUP(B146,'Razzball Projections'!$B$2:$W$322,21,FALSE)</f>
        <v>$0</v>
      </c>
      <c t="str" s="45" r="X146">
        <f>VLOOKUP(B146,'Razzball Projections'!$B$2:$W$322,22,FALSE)</f>
        <v>$0</v>
      </c>
    </row>
    <row customHeight="1" r="147" ht="15.0">
      <c s="44" r="A147">
        <v>145.0</v>
      </c>
      <c t="str" s="29" r="B147">
        <f>'Razzball Projections'!B146</f>
        <v>Riley Cooper</v>
      </c>
      <c t="str" s="4" r="C147">
        <f>VLOOKUP(B147,'Razzball Projections'!$B$2:$W$322,2,FALSE)</f>
        <v>WR</v>
      </c>
      <c t="str" s="4" r="D147">
        <f>VLOOKUP(B147,'Razzball Projections'!$B$2:$W$322,3,FALSE)</f>
        <v>PHI</v>
      </c>
      <c t="str" s="4" r="E147">
        <f>VLOOKUP(B147,'Rankings - Cheat Sheet'!$B$3:$E$323,4,FALSE)</f>
        <v/>
      </c>
      <c t="str" s="4" r="F147">
        <f>VLOOKUP(B147,'Razzball Projections'!$B$2:$W$322,4,FALSE)</f>
        <v>0</v>
      </c>
      <c t="str" s="4" r="G147">
        <f>VLOOKUP(B147,'Razzball Projections'!$B$2:$W$322,5,FALSE)</f>
        <v>0</v>
      </c>
      <c t="str" s="4" r="H147">
        <f>VLOOKUP(B147,'Razzball Projections'!$B$2:$W$322,6,FALSE)</f>
        <v>0</v>
      </c>
      <c t="str" s="4" r="I147">
        <f>VLOOKUP(B147,'Razzball Projections'!$B$2:$W$322,7,FALSE)</f>
        <v>0</v>
      </c>
      <c t="str" s="4" r="J147">
        <f>VLOOKUP(B147,'Razzball Projections'!$B$2:$W$322,8,FALSE)</f>
        <v>0</v>
      </c>
      <c t="str" s="4" r="K147">
        <f>VLOOKUP(B147,'Razzball Projections'!$B$2:$W$322,9,FALSE)</f>
        <v>0</v>
      </c>
      <c t="str" s="4" r="L147">
        <f>VLOOKUP(B147,'Razzball Projections'!$B$2:$W$322,10,FALSE)</f>
        <v>0</v>
      </c>
      <c t="str" s="4" r="M147">
        <f>VLOOKUP(B147,'Razzball Projections'!$B$2:$W$322,11,FALSE)</f>
        <v>0</v>
      </c>
      <c t="str" s="4" r="N147">
        <f>VLOOKUP(B147,'Razzball Projections'!$B$2:$W$322,12,FALSE)</f>
        <v>0</v>
      </c>
      <c t="str" s="4" r="O147">
        <f>VLOOKUP(B147,'Razzball Projections'!$B$2:$W$322,13,FALSE)</f>
        <v>1</v>
      </c>
      <c t="str" s="4" r="P147">
        <f>VLOOKUP(B147,'Razzball Projections'!$B$2:$W$322,14,FALSE)</f>
        <v>48</v>
      </c>
      <c t="str" s="4" r="Q147">
        <f>VLOOKUP(B147,'Razzball Projections'!$B$2:$W$322,15,FALSE)</f>
        <v>620</v>
      </c>
      <c t="str" s="4" r="R147">
        <f>VLOOKUP(B147,'Razzball Projections'!$B$2:$W$322,16,FALSE)</f>
        <v>4</v>
      </c>
      <c t="str" s="33" r="S147">
        <f>VLOOKUP(B147,'Razzball Projections'!$B$2:$W$322,17,FALSE)</f>
        <v>85.0</v>
      </c>
      <c t="str" s="33" r="T147">
        <f>VLOOKUP(B147,'Razzball Projections'!$B$2:$W$322,18,FALSE)</f>
        <v>109.0</v>
      </c>
      <c t="str" s="33" r="U147">
        <f>VLOOKUP(B147,'Razzball Projections'!$B$2:$W$322,19,FALSE)</f>
        <v>133.0</v>
      </c>
      <c t="str" s="45" r="V147">
        <f>VLOOKUP(B147,'Razzball Projections'!$B$2:$W$322,20,FALSE)</f>
        <v>$5</v>
      </c>
      <c t="str" s="45" r="W147">
        <f>VLOOKUP(B147,'Razzball Projections'!$B$2:$W$322,21,FALSE)</f>
        <v>$5</v>
      </c>
      <c t="str" s="45" r="X147">
        <f>VLOOKUP(B147,'Razzball Projections'!$B$2:$W$322,22,FALSE)</f>
        <v>$6</v>
      </c>
    </row>
    <row customHeight="1" r="148" ht="15.0">
      <c s="44" r="A148">
        <v>146.0</v>
      </c>
      <c t="str" s="29" r="B148">
        <f>'Razzball Projections'!B147</f>
        <v>Robert Woods</v>
      </c>
      <c t="str" s="4" r="C148">
        <f>VLOOKUP(B148,'Razzball Projections'!$B$2:$W$322,2,FALSE)</f>
        <v>WR</v>
      </c>
      <c t="str" s="4" r="D148">
        <f>VLOOKUP(B148,'Razzball Projections'!$B$2:$W$322,3,FALSE)</f>
        <v>BUF</v>
      </c>
      <c t="str" s="4" r="E148">
        <f>VLOOKUP(B148,'Rankings - Cheat Sheet'!$B$3:$E$323,4,FALSE)</f>
        <v/>
      </c>
      <c t="str" s="4" r="F148">
        <f>VLOOKUP(B148,'Razzball Projections'!$B$2:$W$322,4,FALSE)</f>
        <v>0</v>
      </c>
      <c t="str" s="4" r="G148">
        <f>VLOOKUP(B148,'Razzball Projections'!$B$2:$W$322,5,FALSE)</f>
        <v>0</v>
      </c>
      <c t="str" s="4" r="H148">
        <f>VLOOKUP(B148,'Razzball Projections'!$B$2:$W$322,6,FALSE)</f>
        <v>0</v>
      </c>
      <c t="str" s="4" r="I148">
        <f>VLOOKUP(B148,'Razzball Projections'!$B$2:$W$322,7,FALSE)</f>
        <v>0</v>
      </c>
      <c t="str" s="4" r="J148">
        <f>VLOOKUP(B148,'Razzball Projections'!$B$2:$W$322,8,FALSE)</f>
        <v>0</v>
      </c>
      <c t="str" s="4" r="K148">
        <f>VLOOKUP(B148,'Razzball Projections'!$B$2:$W$322,9,FALSE)</f>
        <v>0</v>
      </c>
      <c t="str" s="4" r="L148">
        <f>VLOOKUP(B148,'Razzball Projections'!$B$2:$W$322,10,FALSE)</f>
        <v>1</v>
      </c>
      <c t="str" s="4" r="M148">
        <f>VLOOKUP(B148,'Razzball Projections'!$B$2:$W$322,11,FALSE)</f>
        <v>8</v>
      </c>
      <c t="str" s="4" r="N148">
        <f>VLOOKUP(B148,'Razzball Projections'!$B$2:$W$322,12,FALSE)</f>
        <v>0</v>
      </c>
      <c t="str" s="4" r="O148">
        <f>VLOOKUP(B148,'Razzball Projections'!$B$2:$W$322,13,FALSE)</f>
        <v>1</v>
      </c>
      <c t="str" s="4" r="P148">
        <f>VLOOKUP(B148,'Razzball Projections'!$B$2:$W$322,14,FALSE)</f>
        <v>49</v>
      </c>
      <c t="str" s="4" r="Q148">
        <f>VLOOKUP(B148,'Razzball Projections'!$B$2:$W$322,15,FALSE)</f>
        <v>662</v>
      </c>
      <c t="str" s="4" r="R148">
        <f>VLOOKUP(B148,'Razzball Projections'!$B$2:$W$322,16,FALSE)</f>
        <v>3</v>
      </c>
      <c t="str" s="33" r="S148">
        <f>VLOOKUP(B148,'Razzball Projections'!$B$2:$W$322,17,FALSE)</f>
        <v>84.0</v>
      </c>
      <c t="str" s="33" r="T148">
        <f>VLOOKUP(B148,'Razzball Projections'!$B$2:$W$322,18,FALSE)</f>
        <v>108.5</v>
      </c>
      <c t="str" s="33" r="U148">
        <f>VLOOKUP(B148,'Razzball Projections'!$B$2:$W$322,19,FALSE)</f>
        <v>133.0</v>
      </c>
      <c t="str" s="45" r="V148">
        <f>VLOOKUP(B148,'Razzball Projections'!$B$2:$W$322,20,FALSE)</f>
        <v>$0</v>
      </c>
      <c t="str" s="45" r="W148">
        <f>VLOOKUP(B148,'Razzball Projections'!$B$2:$W$322,21,FALSE)</f>
        <v>$0</v>
      </c>
      <c t="str" s="45" r="X148">
        <f>VLOOKUP(B148,'Razzball Projections'!$B$2:$W$322,22,FALSE)</f>
        <v>$0</v>
      </c>
    </row>
    <row customHeight="1" r="149" ht="15.0">
      <c s="44" r="A149">
        <v>147.0</v>
      </c>
      <c t="str" s="29" r="B149">
        <f>'Razzball Projections'!B148</f>
        <v>Marvin Jones</v>
      </c>
      <c t="str" s="4" r="C149">
        <f>VLOOKUP(B149,'Razzball Projections'!$B$2:$W$322,2,FALSE)</f>
        <v>WR</v>
      </c>
      <c t="str" s="4" r="D149">
        <f>VLOOKUP(B149,'Razzball Projections'!$B$2:$W$322,3,FALSE)</f>
        <v>CIN</v>
      </c>
      <c t="str" s="4" r="E149">
        <f>VLOOKUP(B149,'Rankings - Cheat Sheet'!$B$3:$E$323,4,FALSE)</f>
        <v/>
      </c>
      <c t="str" s="4" r="F149">
        <f>VLOOKUP(B149,'Razzball Projections'!$B$2:$W$322,4,FALSE)</f>
        <v>0</v>
      </c>
      <c t="str" s="4" r="G149">
        <f>VLOOKUP(B149,'Razzball Projections'!$B$2:$W$322,5,FALSE)</f>
        <v>0</v>
      </c>
      <c t="str" s="4" r="H149">
        <f>VLOOKUP(B149,'Razzball Projections'!$B$2:$W$322,6,FALSE)</f>
        <v>0</v>
      </c>
      <c t="str" s="4" r="I149">
        <f>VLOOKUP(B149,'Razzball Projections'!$B$2:$W$322,7,FALSE)</f>
        <v>0</v>
      </c>
      <c t="str" s="4" r="J149">
        <f>VLOOKUP(B149,'Razzball Projections'!$B$2:$W$322,8,FALSE)</f>
        <v>0</v>
      </c>
      <c t="str" s="4" r="K149">
        <f>VLOOKUP(B149,'Razzball Projections'!$B$2:$W$322,9,FALSE)</f>
        <v>0</v>
      </c>
      <c t="str" s="4" r="L149">
        <f>VLOOKUP(B149,'Razzball Projections'!$B$2:$W$322,10,FALSE)</f>
        <v>6</v>
      </c>
      <c t="str" s="4" r="M149">
        <f>VLOOKUP(B149,'Razzball Projections'!$B$2:$W$322,11,FALSE)</f>
        <v>50</v>
      </c>
      <c t="str" s="4" r="N149">
        <f>VLOOKUP(B149,'Razzball Projections'!$B$2:$W$322,12,FALSE)</f>
        <v>0</v>
      </c>
      <c t="str" s="4" r="O149">
        <f>VLOOKUP(B149,'Razzball Projections'!$B$2:$W$322,13,FALSE)</f>
        <v>2</v>
      </c>
      <c t="str" s="4" r="P149">
        <f>VLOOKUP(B149,'Razzball Projections'!$B$2:$W$322,14,FALSE)</f>
        <v>48</v>
      </c>
      <c t="str" s="4" r="Q149">
        <f>VLOOKUP(B149,'Razzball Projections'!$B$2:$W$322,15,FALSE)</f>
        <v>649</v>
      </c>
      <c t="str" s="4" r="R149">
        <f>VLOOKUP(B149,'Razzball Projections'!$B$2:$W$322,16,FALSE)</f>
        <v>3</v>
      </c>
      <c t="str" s="33" r="S149">
        <f>VLOOKUP(B149,'Razzball Projections'!$B$2:$W$322,17,FALSE)</f>
        <v>84.9</v>
      </c>
      <c t="str" s="33" r="T149">
        <f>VLOOKUP(B149,'Razzball Projections'!$B$2:$W$322,18,FALSE)</f>
        <v>108.9</v>
      </c>
      <c t="str" s="33" r="U149">
        <f>VLOOKUP(B149,'Razzball Projections'!$B$2:$W$322,19,FALSE)</f>
        <v>132.9</v>
      </c>
      <c t="str" s="45" r="V149">
        <f>VLOOKUP(B149,'Razzball Projections'!$B$2:$W$322,20,FALSE)</f>
        <v>$5</v>
      </c>
      <c t="str" s="45" r="W149">
        <f>VLOOKUP(B149,'Razzball Projections'!$B$2:$W$322,21,FALSE)</f>
        <v>$6</v>
      </c>
      <c t="str" s="45" r="X149">
        <f>VLOOKUP(B149,'Razzball Projections'!$B$2:$W$322,22,FALSE)</f>
        <v>$6</v>
      </c>
    </row>
    <row customHeight="1" r="150" ht="15.0">
      <c s="44" r="A150">
        <v>148.0</v>
      </c>
      <c t="str" s="29" r="B150">
        <f>'Razzball Projections'!B149</f>
        <v>Devonta Freeman</v>
      </c>
      <c t="str" s="4" r="C150">
        <f>VLOOKUP(B150,'Razzball Projections'!$B$2:$W$322,2,FALSE)</f>
        <v>RB</v>
      </c>
      <c t="str" s="4" r="D150">
        <f>VLOOKUP(B150,'Razzball Projections'!$B$2:$W$322,3,FALSE)</f>
        <v>ATL</v>
      </c>
      <c t="str" s="4" r="E150">
        <f>VLOOKUP(B150,'Rankings - Cheat Sheet'!$B$3:$E$323,4,FALSE)</f>
        <v/>
      </c>
      <c t="str" s="4" r="F150">
        <f>VLOOKUP(B150,'Razzball Projections'!$B$2:$W$322,4,FALSE)</f>
        <v>0</v>
      </c>
      <c t="str" s="4" r="G150">
        <f>VLOOKUP(B150,'Razzball Projections'!$B$2:$W$322,5,FALSE)</f>
        <v>0</v>
      </c>
      <c t="str" s="4" r="H150">
        <f>VLOOKUP(B150,'Razzball Projections'!$B$2:$W$322,6,FALSE)</f>
        <v>0</v>
      </c>
      <c t="str" s="4" r="I150">
        <f>VLOOKUP(B150,'Razzball Projections'!$B$2:$W$322,7,FALSE)</f>
        <v>0</v>
      </c>
      <c t="str" s="4" r="J150">
        <f>VLOOKUP(B150,'Razzball Projections'!$B$2:$W$322,8,FALSE)</f>
        <v>0</v>
      </c>
      <c t="str" s="4" r="K150">
        <f>VLOOKUP(B150,'Razzball Projections'!$B$2:$W$322,9,FALSE)</f>
        <v>0</v>
      </c>
      <c t="str" s="4" r="L150">
        <f>VLOOKUP(B150,'Razzball Projections'!$B$2:$W$322,10,FALSE)</f>
        <v>111</v>
      </c>
      <c t="str" s="4" r="M150">
        <f>VLOOKUP(B150,'Razzball Projections'!$B$2:$W$322,11,FALSE)</f>
        <v>513</v>
      </c>
      <c t="str" s="4" r="N150">
        <f>VLOOKUP(B150,'Razzball Projections'!$B$2:$W$322,12,FALSE)</f>
        <v>3</v>
      </c>
      <c t="str" s="4" r="O150">
        <f>VLOOKUP(B150,'Razzball Projections'!$B$2:$W$322,13,FALSE)</f>
        <v>1</v>
      </c>
      <c t="str" s="4" r="P150">
        <f>VLOOKUP(B150,'Razzball Projections'!$B$2:$W$322,14,FALSE)</f>
        <v>35</v>
      </c>
      <c t="str" s="4" r="Q150">
        <f>VLOOKUP(B150,'Razzball Projections'!$B$2:$W$322,15,FALSE)</f>
        <v>266</v>
      </c>
      <c t="str" s="4" r="R150">
        <f>VLOOKUP(B150,'Razzball Projections'!$B$2:$W$322,16,FALSE)</f>
        <v>1</v>
      </c>
      <c t="str" s="33" r="S150">
        <f>VLOOKUP(B150,'Razzball Projections'!$B$2:$W$322,17,FALSE)</f>
        <v>97.9</v>
      </c>
      <c t="str" s="33" r="T150">
        <f>VLOOKUP(B150,'Razzball Projections'!$B$2:$W$322,18,FALSE)</f>
        <v>115.4</v>
      </c>
      <c t="str" s="33" r="U150">
        <f>VLOOKUP(B150,'Razzball Projections'!$B$2:$W$322,19,FALSE)</f>
        <v>132.9</v>
      </c>
      <c t="str" s="45" r="V150">
        <f>VLOOKUP(B150,'Razzball Projections'!$B$2:$W$322,20,FALSE)</f>
        <v>$6</v>
      </c>
      <c t="str" s="45" r="W150">
        <f>VLOOKUP(B150,'Razzball Projections'!$B$2:$W$322,21,FALSE)</f>
        <v>$6</v>
      </c>
      <c t="str" s="45" r="X150">
        <f>VLOOKUP(B150,'Razzball Projections'!$B$2:$W$322,22,FALSE)</f>
        <v>$6</v>
      </c>
    </row>
    <row customHeight="1" r="151" ht="15.0">
      <c s="44" r="A151">
        <v>149.0</v>
      </c>
      <c t="str" s="29" r="B151">
        <f>'Razzball Projections'!B150</f>
        <v>Teddy Bridgewater</v>
      </c>
      <c t="str" s="4" r="C151">
        <f>VLOOKUP(B151,'Razzball Projections'!$B$2:$W$322,2,FALSE)</f>
        <v>QB</v>
      </c>
      <c t="str" s="4" r="D151">
        <f>VLOOKUP(B151,'Razzball Projections'!$B$2:$W$322,3,FALSE)</f>
        <v>MIN</v>
      </c>
      <c t="str" s="4" r="E151">
        <f>VLOOKUP(B151,'Rankings - Cheat Sheet'!$B$3:$E$323,4,FALSE)</f>
        <v/>
      </c>
      <c t="str" s="4" r="F151">
        <f>VLOOKUP(B151,'Razzball Projections'!$B$2:$W$322,4,FALSE)</f>
        <v>332</v>
      </c>
      <c t="str" s="4" r="G151">
        <f>VLOOKUP(B151,'Razzball Projections'!$B$2:$W$322,5,FALSE)</f>
        <v>196</v>
      </c>
      <c t="str" s="4" r="H151">
        <f>VLOOKUP(B151,'Razzball Projections'!$B$2:$W$322,6,FALSE)</f>
        <v>59</v>
      </c>
      <c t="str" s="4" r="I151">
        <f>VLOOKUP(B151,'Razzball Projections'!$B$2:$W$322,7,FALSE)</f>
        <v>2105</v>
      </c>
      <c t="str" s="4" r="J151">
        <f>VLOOKUP(B151,'Razzball Projections'!$B$2:$W$322,8,FALSE)</f>
        <v>11</v>
      </c>
      <c t="str" s="4" r="K151">
        <f>VLOOKUP(B151,'Razzball Projections'!$B$2:$W$322,9,FALSE)</f>
        <v>6</v>
      </c>
      <c t="str" s="4" r="L151">
        <f>VLOOKUP(B151,'Razzball Projections'!$B$2:$W$322,10,FALSE)</f>
        <v>38</v>
      </c>
      <c t="str" s="4" r="M151">
        <f>VLOOKUP(B151,'Razzball Projections'!$B$2:$W$322,11,FALSE)</f>
        <v>143</v>
      </c>
      <c t="str" s="4" r="N151">
        <f>VLOOKUP(B151,'Razzball Projections'!$B$2:$W$322,12,FALSE)</f>
        <v>1</v>
      </c>
      <c t="str" s="4" r="O151">
        <f>VLOOKUP(B151,'Razzball Projections'!$B$2:$W$322,13,FALSE)</f>
        <v>3</v>
      </c>
      <c t="str" s="4" r="P151">
        <f>VLOOKUP(B151,'Razzball Projections'!$B$2:$W$322,14,FALSE)</f>
        <v>0</v>
      </c>
      <c t="str" s="4" r="Q151">
        <f>VLOOKUP(B151,'Razzball Projections'!$B$2:$W$322,15,FALSE)</f>
        <v>0</v>
      </c>
      <c t="str" s="4" r="R151">
        <f>VLOOKUP(B151,'Razzball Projections'!$B$2:$W$322,16,FALSE)</f>
        <v>0</v>
      </c>
      <c t="str" s="33" r="S151">
        <f>VLOOKUP(B151,'Razzball Projections'!$B$2:$W$322,17,FALSE)</f>
        <v>132.9</v>
      </c>
      <c t="str" s="33" r="T151">
        <f>VLOOKUP(B151,'Razzball Projections'!$B$2:$W$322,18,FALSE)</f>
        <v>132.9</v>
      </c>
      <c t="str" s="33" r="U151">
        <f>VLOOKUP(B151,'Razzball Projections'!$B$2:$W$322,19,FALSE)</f>
        <v>132.9</v>
      </c>
      <c t="str" s="45" r="V151">
        <f>VLOOKUP(B151,'Razzball Projections'!$B$2:$W$322,20,FALSE)</f>
        <v>$0</v>
      </c>
      <c t="str" s="45" r="W151">
        <f>VLOOKUP(B151,'Razzball Projections'!$B$2:$W$322,21,FALSE)</f>
        <v>$0</v>
      </c>
      <c t="str" s="45" r="X151">
        <f>VLOOKUP(B151,'Razzball Projections'!$B$2:$W$322,22,FALSE)</f>
        <v>$0</v>
      </c>
    </row>
    <row customHeight="1" r="152" ht="15.0">
      <c s="44" r="A152">
        <v>150.0</v>
      </c>
      <c t="str" s="29" r="B152">
        <f>'Razzball Projections'!B151</f>
        <v>Justin Hunter</v>
      </c>
      <c t="str" s="4" r="C152">
        <f>VLOOKUP(B152,'Razzball Projections'!$B$2:$W$322,2,FALSE)</f>
        <v>WR</v>
      </c>
      <c t="str" s="4" r="D152">
        <f>VLOOKUP(B152,'Razzball Projections'!$B$2:$W$322,3,FALSE)</f>
        <v>TEN</v>
      </c>
      <c t="str" s="4" r="E152">
        <f>VLOOKUP(B152,'Rankings - Cheat Sheet'!$B$3:$E$323,4,FALSE)</f>
        <v/>
      </c>
      <c t="str" s="4" r="F152">
        <f>VLOOKUP(B152,'Razzball Projections'!$B$2:$W$322,4,FALSE)</f>
        <v>0</v>
      </c>
      <c t="str" s="4" r="G152">
        <f>VLOOKUP(B152,'Razzball Projections'!$B$2:$W$322,5,FALSE)</f>
        <v>0</v>
      </c>
      <c t="str" s="4" r="H152">
        <f>VLOOKUP(B152,'Razzball Projections'!$B$2:$W$322,6,FALSE)</f>
        <v>0</v>
      </c>
      <c t="str" s="4" r="I152">
        <f>VLOOKUP(B152,'Razzball Projections'!$B$2:$W$322,7,FALSE)</f>
        <v>0</v>
      </c>
      <c t="str" s="4" r="J152">
        <f>VLOOKUP(B152,'Razzball Projections'!$B$2:$W$322,8,FALSE)</f>
        <v>0</v>
      </c>
      <c t="str" s="4" r="K152">
        <f>VLOOKUP(B152,'Razzball Projections'!$B$2:$W$322,9,FALSE)</f>
        <v>0</v>
      </c>
      <c t="str" s="4" r="L152">
        <f>VLOOKUP(B152,'Razzball Projections'!$B$2:$W$322,10,FALSE)</f>
        <v>0</v>
      </c>
      <c t="str" s="4" r="M152">
        <f>VLOOKUP(B152,'Razzball Projections'!$B$2:$W$322,11,FALSE)</f>
        <v>0</v>
      </c>
      <c t="str" s="4" r="N152">
        <f>VLOOKUP(B152,'Razzball Projections'!$B$2:$W$322,12,FALSE)</f>
        <v>0</v>
      </c>
      <c t="str" s="4" r="O152">
        <f>VLOOKUP(B152,'Razzball Projections'!$B$2:$W$322,13,FALSE)</f>
        <v>0</v>
      </c>
      <c t="str" s="4" r="P152">
        <f>VLOOKUP(B152,'Razzball Projections'!$B$2:$W$322,14,FALSE)</f>
        <v>44</v>
      </c>
      <c t="str" s="4" r="Q152">
        <f>VLOOKUP(B152,'Razzball Projections'!$B$2:$W$322,15,FALSE)</f>
        <v>647</v>
      </c>
      <c t="str" s="4" r="R152">
        <f>VLOOKUP(B152,'Razzball Projections'!$B$2:$W$322,16,FALSE)</f>
        <v>4</v>
      </c>
      <c t="str" s="33" r="S152">
        <f>VLOOKUP(B152,'Razzball Projections'!$B$2:$W$322,17,FALSE)</f>
        <v>88.7</v>
      </c>
      <c t="str" s="33" r="T152">
        <f>VLOOKUP(B152,'Razzball Projections'!$B$2:$W$322,18,FALSE)</f>
        <v>110.7</v>
      </c>
      <c t="str" s="33" r="U152">
        <f>VLOOKUP(B152,'Razzball Projections'!$B$2:$W$322,19,FALSE)</f>
        <v>132.7</v>
      </c>
      <c t="str" s="45" r="V152">
        <f>VLOOKUP(B152,'Razzball Projections'!$B$2:$W$322,20,FALSE)</f>
        <v>$1</v>
      </c>
      <c t="str" s="45" r="W152">
        <f>VLOOKUP(B152,'Razzball Projections'!$B$2:$W$322,21,FALSE)</f>
        <v>$0</v>
      </c>
      <c t="str" s="45" r="X152">
        <f>VLOOKUP(B152,'Razzball Projections'!$B$2:$W$322,22,FALSE)</f>
        <v>$0</v>
      </c>
    </row>
    <row customHeight="1" r="153" ht="15.0">
      <c s="44" r="A153">
        <v>151.0</v>
      </c>
      <c t="str" s="29" r="B153">
        <f>'Razzball Projections'!B152</f>
        <v>Malcom Floyd</v>
      </c>
      <c t="str" s="4" r="C153">
        <f>VLOOKUP(B153,'Razzball Projections'!$B$2:$W$322,2,FALSE)</f>
        <v>WR</v>
      </c>
      <c t="str" s="4" r="D153">
        <f>VLOOKUP(B153,'Razzball Projections'!$B$2:$W$322,3,FALSE)</f>
        <v>SD</v>
      </c>
      <c t="str" s="4" r="E153">
        <f>VLOOKUP(B153,'Rankings - Cheat Sheet'!$B$3:$E$323,4,FALSE)</f>
        <v/>
      </c>
      <c t="str" s="4" r="F153">
        <f>VLOOKUP(B153,'Razzball Projections'!$B$2:$W$322,4,FALSE)</f>
        <v>0</v>
      </c>
      <c t="str" s="4" r="G153">
        <f>VLOOKUP(B153,'Razzball Projections'!$B$2:$W$322,5,FALSE)</f>
        <v>0</v>
      </c>
      <c t="str" s="4" r="H153">
        <f>VLOOKUP(B153,'Razzball Projections'!$B$2:$W$322,6,FALSE)</f>
        <v>0</v>
      </c>
      <c t="str" s="4" r="I153">
        <f>VLOOKUP(B153,'Razzball Projections'!$B$2:$W$322,7,FALSE)</f>
        <v>0</v>
      </c>
      <c t="str" s="4" r="J153">
        <f>VLOOKUP(B153,'Razzball Projections'!$B$2:$W$322,8,FALSE)</f>
        <v>0</v>
      </c>
      <c t="str" s="4" r="K153">
        <f>VLOOKUP(B153,'Razzball Projections'!$B$2:$W$322,9,FALSE)</f>
        <v>0</v>
      </c>
      <c t="str" s="4" r="L153">
        <f>VLOOKUP(B153,'Razzball Projections'!$B$2:$W$322,10,FALSE)</f>
        <v>0</v>
      </c>
      <c t="str" s="4" r="M153">
        <f>VLOOKUP(B153,'Razzball Projections'!$B$2:$W$322,11,FALSE)</f>
        <v>0</v>
      </c>
      <c t="str" s="4" r="N153">
        <f>VLOOKUP(B153,'Razzball Projections'!$B$2:$W$322,12,FALSE)</f>
        <v>0</v>
      </c>
      <c t="str" s="4" r="O153">
        <f>VLOOKUP(B153,'Razzball Projections'!$B$2:$W$322,13,FALSE)</f>
        <v>1</v>
      </c>
      <c t="str" s="4" r="P153">
        <f>VLOOKUP(B153,'Razzball Projections'!$B$2:$W$322,14,FALSE)</f>
        <v>49</v>
      </c>
      <c t="str" s="4" r="Q153">
        <f>VLOOKUP(B153,'Razzball Projections'!$B$2:$W$322,15,FALSE)</f>
        <v>595</v>
      </c>
      <c t="str" s="4" r="R153">
        <f>VLOOKUP(B153,'Razzball Projections'!$B$2:$W$322,16,FALSE)</f>
        <v>4</v>
      </c>
      <c t="str" s="33" r="S153">
        <f>VLOOKUP(B153,'Razzball Projections'!$B$2:$W$322,17,FALSE)</f>
        <v>82.5</v>
      </c>
      <c t="str" s="33" r="T153">
        <f>VLOOKUP(B153,'Razzball Projections'!$B$2:$W$322,18,FALSE)</f>
        <v>107.0</v>
      </c>
      <c t="str" s="33" r="U153">
        <f>VLOOKUP(B153,'Razzball Projections'!$B$2:$W$322,19,FALSE)</f>
        <v>131.5</v>
      </c>
      <c t="str" s="45" r="V153">
        <f>VLOOKUP(B153,'Razzball Projections'!$B$2:$W$322,20,FALSE)</f>
        <v>$0</v>
      </c>
      <c t="str" s="45" r="W153">
        <f>VLOOKUP(B153,'Razzball Projections'!$B$2:$W$322,21,FALSE)</f>
        <v>$0</v>
      </c>
      <c t="str" s="45" r="X153">
        <f>VLOOKUP(B153,'Razzball Projections'!$B$2:$W$322,22,FALSE)</f>
        <v>$0</v>
      </c>
    </row>
    <row customHeight="1" r="154" ht="15.0">
      <c s="44" r="A154">
        <v>152.0</v>
      </c>
      <c t="str" s="29" r="B154">
        <f>'Razzball Projections'!B153</f>
        <v>Chad Henne</v>
      </c>
      <c t="str" s="4" r="C154">
        <f>VLOOKUP(B154,'Razzball Projections'!$B$2:$W$322,2,FALSE)</f>
        <v>QB</v>
      </c>
      <c t="str" s="4" r="D154">
        <f>VLOOKUP(B154,'Razzball Projections'!$B$2:$W$322,3,FALSE)</f>
        <v>JAC</v>
      </c>
      <c t="str" s="4" r="E154">
        <f>VLOOKUP(B154,'Rankings - Cheat Sheet'!$B$3:$E$323,4,FALSE)</f>
        <v/>
      </c>
      <c t="str" s="4" r="F154">
        <f>VLOOKUP(B154,'Razzball Projections'!$B$2:$W$322,4,FALSE)</f>
        <v>380</v>
      </c>
      <c t="str" s="4" r="G154">
        <f>VLOOKUP(B154,'Razzball Projections'!$B$2:$W$322,5,FALSE)</f>
        <v>226</v>
      </c>
      <c t="str" s="4" r="H154">
        <f>VLOOKUP(B154,'Razzball Projections'!$B$2:$W$322,6,FALSE)</f>
        <v>59.5</v>
      </c>
      <c t="str" s="4" r="I154">
        <f>VLOOKUP(B154,'Razzball Projections'!$B$2:$W$322,7,FALSE)</f>
        <v>2435</v>
      </c>
      <c t="str" s="4" r="J154">
        <f>VLOOKUP(B154,'Razzball Projections'!$B$2:$W$322,8,FALSE)</f>
        <v>13</v>
      </c>
      <c t="str" s="4" r="K154">
        <f>VLOOKUP(B154,'Razzball Projections'!$B$2:$W$322,9,FALSE)</f>
        <v>10</v>
      </c>
      <c t="str" s="4" r="L154">
        <f>VLOOKUP(B154,'Razzball Projections'!$B$2:$W$322,10,FALSE)</f>
        <v>14</v>
      </c>
      <c t="str" s="4" r="M154">
        <f>VLOOKUP(B154,'Razzball Projections'!$B$2:$W$322,11,FALSE)</f>
        <v>40</v>
      </c>
      <c t="str" s="4" r="N154">
        <f>VLOOKUP(B154,'Razzball Projections'!$B$2:$W$322,12,FALSE)</f>
        <v>0</v>
      </c>
      <c t="str" s="4" r="O154">
        <f>VLOOKUP(B154,'Razzball Projections'!$B$2:$W$322,13,FALSE)</f>
        <v>2</v>
      </c>
      <c t="str" s="4" r="P154">
        <f>VLOOKUP(B154,'Razzball Projections'!$B$2:$W$322,14,FALSE)</f>
        <v>0</v>
      </c>
      <c t="str" s="4" r="Q154">
        <f>VLOOKUP(B154,'Razzball Projections'!$B$2:$W$322,15,FALSE)</f>
        <v>0</v>
      </c>
      <c t="str" s="4" r="R154">
        <f>VLOOKUP(B154,'Razzball Projections'!$B$2:$W$322,16,FALSE)</f>
        <v>0</v>
      </c>
      <c t="str" s="33" r="S154">
        <f>VLOOKUP(B154,'Razzball Projections'!$B$2:$W$322,17,FALSE)</f>
        <v>131.0</v>
      </c>
      <c t="str" s="33" r="T154">
        <f>VLOOKUP(B154,'Razzball Projections'!$B$2:$W$322,18,FALSE)</f>
        <v>131.0</v>
      </c>
      <c t="str" s="33" r="U154">
        <f>VLOOKUP(B154,'Razzball Projections'!$B$2:$W$322,19,FALSE)</f>
        <v>131.0</v>
      </c>
      <c t="str" s="45" r="V154">
        <f>VLOOKUP(B154,'Razzball Projections'!$B$2:$W$322,20,FALSE)</f>
        <v>$0</v>
      </c>
      <c t="str" s="45" r="W154">
        <f>VLOOKUP(B154,'Razzball Projections'!$B$2:$W$322,21,FALSE)</f>
        <v>$0</v>
      </c>
      <c t="str" s="45" r="X154">
        <f>VLOOKUP(B154,'Razzball Projections'!$B$2:$W$322,22,FALSE)</f>
        <v>$0</v>
      </c>
    </row>
    <row customHeight="1" r="155" ht="15.0">
      <c s="44" r="A155">
        <v>153.0</v>
      </c>
      <c t="str" s="29" r="B155">
        <f>'Razzball Projections'!B154</f>
        <v>Darren McFadden</v>
      </c>
      <c t="str" s="4" r="C155">
        <f>VLOOKUP(B155,'Razzball Projections'!$B$2:$W$322,2,FALSE)</f>
        <v>RB</v>
      </c>
      <c t="str" s="4" r="D155">
        <f>VLOOKUP(B155,'Razzball Projections'!$B$2:$W$322,3,FALSE)</f>
        <v>OAK</v>
      </c>
      <c t="str" s="4" r="E155">
        <f>VLOOKUP(B155,'Rankings - Cheat Sheet'!$B$3:$E$323,4,FALSE)</f>
        <v/>
      </c>
      <c t="str" s="4" r="F155">
        <f>VLOOKUP(B155,'Razzball Projections'!$B$2:$W$322,4,FALSE)</f>
        <v>0</v>
      </c>
      <c t="str" s="4" r="G155">
        <f>VLOOKUP(B155,'Razzball Projections'!$B$2:$W$322,5,FALSE)</f>
        <v>0</v>
      </c>
      <c t="str" s="4" r="H155">
        <f>VLOOKUP(B155,'Razzball Projections'!$B$2:$W$322,6,FALSE)</f>
        <v>0</v>
      </c>
      <c t="str" s="4" r="I155">
        <f>VLOOKUP(B155,'Razzball Projections'!$B$2:$W$322,7,FALSE)</f>
        <v>0</v>
      </c>
      <c t="str" s="4" r="J155">
        <f>VLOOKUP(B155,'Razzball Projections'!$B$2:$W$322,8,FALSE)</f>
        <v>0</v>
      </c>
      <c t="str" s="4" r="K155">
        <f>VLOOKUP(B155,'Razzball Projections'!$B$2:$W$322,9,FALSE)</f>
        <v>0</v>
      </c>
      <c t="str" s="4" r="L155">
        <f>VLOOKUP(B155,'Razzball Projections'!$B$2:$W$322,10,FALSE)</f>
        <v>132</v>
      </c>
      <c t="str" s="4" r="M155">
        <f>VLOOKUP(B155,'Razzball Projections'!$B$2:$W$322,11,FALSE)</f>
        <v>623</v>
      </c>
      <c t="str" s="4" r="N155">
        <f>VLOOKUP(B155,'Razzball Projections'!$B$2:$W$322,12,FALSE)</f>
        <v>4</v>
      </c>
      <c t="str" s="4" r="O155">
        <f>VLOOKUP(B155,'Razzball Projections'!$B$2:$W$322,13,FALSE)</f>
        <v>1</v>
      </c>
      <c t="str" s="4" r="P155">
        <f>VLOOKUP(B155,'Razzball Projections'!$B$2:$W$322,14,FALSE)</f>
        <v>27</v>
      </c>
      <c t="str" s="4" r="Q155">
        <f>VLOOKUP(B155,'Razzball Projections'!$B$2:$W$322,15,FALSE)</f>
        <v>166</v>
      </c>
      <c t="str" s="4" r="R155">
        <f>VLOOKUP(B155,'Razzball Projections'!$B$2:$W$322,16,FALSE)</f>
        <v>1</v>
      </c>
      <c t="str" s="33" r="S155">
        <f>VLOOKUP(B155,'Razzball Projections'!$B$2:$W$322,17,FALSE)</f>
        <v>103.9</v>
      </c>
      <c t="str" s="33" r="T155">
        <f>VLOOKUP(B155,'Razzball Projections'!$B$2:$W$322,18,FALSE)</f>
        <v>117.4</v>
      </c>
      <c t="str" s="33" r="U155">
        <f>VLOOKUP(B155,'Razzball Projections'!$B$2:$W$322,19,FALSE)</f>
        <v>130.9</v>
      </c>
      <c t="str" s="45" r="V155">
        <f>VLOOKUP(B155,'Razzball Projections'!$B$2:$W$322,20,FALSE)</f>
        <v>$4</v>
      </c>
      <c t="str" s="45" r="W155">
        <f>VLOOKUP(B155,'Razzball Projections'!$B$2:$W$322,21,FALSE)</f>
        <v>$3</v>
      </c>
      <c t="str" s="45" r="X155">
        <f>VLOOKUP(B155,'Razzball Projections'!$B$2:$W$322,22,FALSE)</f>
        <v>$2</v>
      </c>
    </row>
    <row customHeight="1" r="156" ht="15.0">
      <c s="44" r="A156">
        <v>154.0</v>
      </c>
      <c t="str" s="29" r="B156">
        <f>'Razzball Projections'!B155</f>
        <v>Aaron Dobson</v>
      </c>
      <c t="str" s="4" r="C156">
        <f>VLOOKUP(B156,'Razzball Projections'!$B$2:$W$322,2,FALSE)</f>
        <v>WR</v>
      </c>
      <c t="str" s="4" r="D156">
        <f>VLOOKUP(B156,'Razzball Projections'!$B$2:$W$322,3,FALSE)</f>
        <v>NE</v>
      </c>
      <c t="str" s="4" r="E156">
        <f>VLOOKUP(B156,'Rankings - Cheat Sheet'!$B$3:$E$323,4,FALSE)</f>
        <v/>
      </c>
      <c t="str" s="4" r="F156">
        <f>VLOOKUP(B156,'Razzball Projections'!$B$2:$W$322,4,FALSE)</f>
        <v>0</v>
      </c>
      <c t="str" s="4" r="G156">
        <f>VLOOKUP(B156,'Razzball Projections'!$B$2:$W$322,5,FALSE)</f>
        <v>0</v>
      </c>
      <c t="str" s="4" r="H156">
        <f>VLOOKUP(B156,'Razzball Projections'!$B$2:$W$322,6,FALSE)</f>
        <v>0</v>
      </c>
      <c t="str" s="4" r="I156">
        <f>VLOOKUP(B156,'Razzball Projections'!$B$2:$W$322,7,FALSE)</f>
        <v>0</v>
      </c>
      <c t="str" s="4" r="J156">
        <f>VLOOKUP(B156,'Razzball Projections'!$B$2:$W$322,8,FALSE)</f>
        <v>0</v>
      </c>
      <c t="str" s="4" r="K156">
        <f>VLOOKUP(B156,'Razzball Projections'!$B$2:$W$322,9,FALSE)</f>
        <v>0</v>
      </c>
      <c t="str" s="4" r="L156">
        <f>VLOOKUP(B156,'Razzball Projections'!$B$2:$W$322,10,FALSE)</f>
        <v>0</v>
      </c>
      <c t="str" s="4" r="M156">
        <f>VLOOKUP(B156,'Razzball Projections'!$B$2:$W$322,11,FALSE)</f>
        <v>0</v>
      </c>
      <c t="str" s="4" r="N156">
        <f>VLOOKUP(B156,'Razzball Projections'!$B$2:$W$322,12,FALSE)</f>
        <v>0</v>
      </c>
      <c t="str" s="4" r="O156">
        <f>VLOOKUP(B156,'Razzball Projections'!$B$2:$W$322,13,FALSE)</f>
        <v>0</v>
      </c>
      <c t="str" s="4" r="P156">
        <f>VLOOKUP(B156,'Razzball Projections'!$B$2:$W$322,14,FALSE)</f>
        <v>47</v>
      </c>
      <c t="str" s="4" r="Q156">
        <f>VLOOKUP(B156,'Razzball Projections'!$B$2:$W$322,15,FALSE)</f>
        <v>648</v>
      </c>
      <c t="str" s="4" r="R156">
        <f>VLOOKUP(B156,'Razzball Projections'!$B$2:$W$322,16,FALSE)</f>
        <v>3</v>
      </c>
      <c t="str" s="33" r="S156">
        <f>VLOOKUP(B156,'Razzball Projections'!$B$2:$W$322,17,FALSE)</f>
        <v>82.8</v>
      </c>
      <c t="str" s="33" r="T156">
        <f>VLOOKUP(B156,'Razzball Projections'!$B$2:$W$322,18,FALSE)</f>
        <v>106.3</v>
      </c>
      <c t="str" s="33" r="U156">
        <f>VLOOKUP(B156,'Razzball Projections'!$B$2:$W$322,19,FALSE)</f>
        <v>129.8</v>
      </c>
      <c t="str" s="45" r="V156">
        <f>VLOOKUP(B156,'Razzball Projections'!$B$2:$W$322,20,FALSE)</f>
        <v>$0</v>
      </c>
      <c t="str" s="45" r="W156">
        <f>VLOOKUP(B156,'Razzball Projections'!$B$2:$W$322,21,FALSE)</f>
        <v>$0</v>
      </c>
      <c t="str" s="45" r="X156">
        <f>VLOOKUP(B156,'Razzball Projections'!$B$2:$W$322,22,FALSE)</f>
        <v>$0</v>
      </c>
    </row>
    <row customHeight="1" r="157" ht="15.0">
      <c s="44" r="A157">
        <v>155.0</v>
      </c>
      <c t="str" s="29" r="B157">
        <f>'Razzball Projections'!B156</f>
        <v>Brandin Cooks</v>
      </c>
      <c t="str" s="4" r="C157">
        <f>VLOOKUP(B157,'Razzball Projections'!$B$2:$W$322,2,FALSE)</f>
        <v>WR</v>
      </c>
      <c t="str" s="4" r="D157">
        <f>VLOOKUP(B157,'Razzball Projections'!$B$2:$W$322,3,FALSE)</f>
        <v>NO</v>
      </c>
      <c t="str" s="4" r="E157">
        <f>VLOOKUP(B157,'Rankings - Cheat Sheet'!$B$3:$E$323,4,FALSE)</f>
        <v/>
      </c>
      <c t="str" s="4" r="F157">
        <f>VLOOKUP(B157,'Razzball Projections'!$B$2:$W$322,4,FALSE)</f>
        <v>0</v>
      </c>
      <c t="str" s="4" r="G157">
        <f>VLOOKUP(B157,'Razzball Projections'!$B$2:$W$322,5,FALSE)</f>
        <v>0</v>
      </c>
      <c t="str" s="4" r="H157">
        <f>VLOOKUP(B157,'Razzball Projections'!$B$2:$W$322,6,FALSE)</f>
        <v>0</v>
      </c>
      <c t="str" s="4" r="I157">
        <f>VLOOKUP(B157,'Razzball Projections'!$B$2:$W$322,7,FALSE)</f>
        <v>0</v>
      </c>
      <c t="str" s="4" r="J157">
        <f>VLOOKUP(B157,'Razzball Projections'!$B$2:$W$322,8,FALSE)</f>
        <v>0</v>
      </c>
      <c t="str" s="4" r="K157">
        <f>VLOOKUP(B157,'Razzball Projections'!$B$2:$W$322,9,FALSE)</f>
        <v>0</v>
      </c>
      <c t="str" s="4" r="L157">
        <f>VLOOKUP(B157,'Razzball Projections'!$B$2:$W$322,10,FALSE)</f>
        <v>5</v>
      </c>
      <c t="str" s="4" r="M157">
        <f>VLOOKUP(B157,'Razzball Projections'!$B$2:$W$322,11,FALSE)</f>
        <v>26</v>
      </c>
      <c t="str" s="4" r="N157">
        <f>VLOOKUP(B157,'Razzball Projections'!$B$2:$W$322,12,FALSE)</f>
        <v>0</v>
      </c>
      <c t="str" s="4" r="O157">
        <f>VLOOKUP(B157,'Razzball Projections'!$B$2:$W$322,13,FALSE)</f>
        <v>2</v>
      </c>
      <c t="str" s="4" r="P157">
        <f>VLOOKUP(B157,'Razzball Projections'!$B$2:$W$322,14,FALSE)</f>
        <v>42</v>
      </c>
      <c t="str" s="4" r="Q157">
        <f>VLOOKUP(B157,'Razzball Projections'!$B$2:$W$322,15,FALSE)</f>
        <v>629</v>
      </c>
      <c t="str" s="4" r="R157">
        <f>VLOOKUP(B157,'Razzball Projections'!$B$2:$W$322,16,FALSE)</f>
        <v>4</v>
      </c>
      <c t="str" s="33" r="S157">
        <f>VLOOKUP(B157,'Razzball Projections'!$B$2:$W$322,17,FALSE)</f>
        <v>86.5</v>
      </c>
      <c t="str" s="33" r="T157">
        <f>VLOOKUP(B157,'Razzball Projections'!$B$2:$W$322,18,FALSE)</f>
        <v>107.5</v>
      </c>
      <c t="str" s="33" r="U157">
        <f>VLOOKUP(B157,'Razzball Projections'!$B$2:$W$322,19,FALSE)</f>
        <v>128.5</v>
      </c>
      <c t="str" s="45" r="V157">
        <f>VLOOKUP(B157,'Razzball Projections'!$B$2:$W$322,20,FALSE)</f>
        <v>$4</v>
      </c>
      <c t="str" s="45" r="W157">
        <f>VLOOKUP(B157,'Razzball Projections'!$B$2:$W$322,21,FALSE)</f>
        <v>$4</v>
      </c>
      <c t="str" s="45" r="X157">
        <f>VLOOKUP(B157,'Razzball Projections'!$B$2:$W$322,22,FALSE)</f>
        <v>$4</v>
      </c>
    </row>
    <row customHeight="1" r="158" ht="15.0">
      <c s="44" r="A158">
        <v>156.0</v>
      </c>
      <c t="str" s="29" r="B158">
        <f>'Razzball Projections'!B157</f>
        <v>Odell Beckham Jr.</v>
      </c>
      <c t="str" s="4" r="C158">
        <f>VLOOKUP(B158,'Razzball Projections'!$B$2:$W$322,2,FALSE)</f>
        <v>WR</v>
      </c>
      <c t="str" s="4" r="D158">
        <f>VLOOKUP(B158,'Razzball Projections'!$B$2:$W$322,3,FALSE)</f>
        <v>NYG</v>
      </c>
      <c t="str" s="4" r="E158">
        <f>VLOOKUP(B158,'Rankings - Cheat Sheet'!$B$3:$E$323,4,FALSE)</f>
        <v/>
      </c>
      <c t="str" s="4" r="F158">
        <f>VLOOKUP(B158,'Razzball Projections'!$B$2:$W$322,4,FALSE)</f>
        <v>0</v>
      </c>
      <c t="str" s="4" r="G158">
        <f>VLOOKUP(B158,'Razzball Projections'!$B$2:$W$322,5,FALSE)</f>
        <v>0</v>
      </c>
      <c t="str" s="4" r="H158">
        <f>VLOOKUP(B158,'Razzball Projections'!$B$2:$W$322,6,FALSE)</f>
        <v>0</v>
      </c>
      <c t="str" s="4" r="I158">
        <f>VLOOKUP(B158,'Razzball Projections'!$B$2:$W$322,7,FALSE)</f>
        <v>0</v>
      </c>
      <c t="str" s="4" r="J158">
        <f>VLOOKUP(B158,'Razzball Projections'!$B$2:$W$322,8,FALSE)</f>
        <v>0</v>
      </c>
      <c t="str" s="4" r="K158">
        <f>VLOOKUP(B158,'Razzball Projections'!$B$2:$W$322,9,FALSE)</f>
        <v>0</v>
      </c>
      <c t="str" s="4" r="L158">
        <f>VLOOKUP(B158,'Razzball Projections'!$B$2:$W$322,10,FALSE)</f>
        <v>3</v>
      </c>
      <c t="str" s="4" r="M158">
        <f>VLOOKUP(B158,'Razzball Projections'!$B$2:$W$322,11,FALSE)</f>
        <v>18</v>
      </c>
      <c t="str" s="4" r="N158">
        <f>VLOOKUP(B158,'Razzball Projections'!$B$2:$W$322,12,FALSE)</f>
        <v>0</v>
      </c>
      <c t="str" s="4" r="O158">
        <f>VLOOKUP(B158,'Razzball Projections'!$B$2:$W$322,13,FALSE)</f>
        <v>1</v>
      </c>
      <c t="str" s="4" r="P158">
        <f>VLOOKUP(B158,'Razzball Projections'!$B$2:$W$322,14,FALSE)</f>
        <v>41</v>
      </c>
      <c t="str" s="4" r="Q158">
        <f>VLOOKUP(B158,'Razzball Projections'!$B$2:$W$322,15,FALSE)</f>
        <v>623</v>
      </c>
      <c t="str" s="4" r="R158">
        <f>VLOOKUP(B158,'Razzball Projections'!$B$2:$W$322,16,FALSE)</f>
        <v>4</v>
      </c>
      <c t="str" s="33" r="S158">
        <f>VLOOKUP(B158,'Razzball Projections'!$B$2:$W$322,17,FALSE)</f>
        <v>86.7</v>
      </c>
      <c t="str" s="33" r="T158">
        <f>VLOOKUP(B158,'Razzball Projections'!$B$2:$W$322,18,FALSE)</f>
        <v>107.2</v>
      </c>
      <c t="str" s="33" r="U158">
        <f>VLOOKUP(B158,'Razzball Projections'!$B$2:$W$322,19,FALSE)</f>
        <v>127.7</v>
      </c>
      <c t="str" s="45" r="V158">
        <f>VLOOKUP(B158,'Razzball Projections'!$B$2:$W$322,20,FALSE)</f>
        <v>$0</v>
      </c>
      <c t="str" s="45" r="W158">
        <f>VLOOKUP(B158,'Razzball Projections'!$B$2:$W$322,21,FALSE)</f>
        <v>$0</v>
      </c>
      <c t="str" s="45" r="X158">
        <f>VLOOKUP(B158,'Razzball Projections'!$B$2:$W$322,22,FALSE)</f>
        <v>$0</v>
      </c>
    </row>
    <row customHeight="1" r="159" ht="15.0">
      <c s="44" r="A159">
        <v>157.0</v>
      </c>
      <c t="str" s="29" r="B159">
        <f>'Razzball Projections'!B158</f>
        <v>Chris Givens</v>
      </c>
      <c t="str" s="4" r="C159">
        <f>VLOOKUP(B159,'Razzball Projections'!$B$2:$W$322,2,FALSE)</f>
        <v>WR</v>
      </c>
      <c t="str" s="4" r="D159">
        <f>VLOOKUP(B159,'Razzball Projections'!$B$2:$W$322,3,FALSE)</f>
        <v>STL</v>
      </c>
      <c t="str" s="4" r="E159">
        <f>VLOOKUP(B159,'Rankings - Cheat Sheet'!$B$3:$E$323,4,FALSE)</f>
        <v/>
      </c>
      <c t="str" s="4" r="F159">
        <f>VLOOKUP(B159,'Razzball Projections'!$B$2:$W$322,4,FALSE)</f>
        <v>0</v>
      </c>
      <c t="str" s="4" r="G159">
        <f>VLOOKUP(B159,'Razzball Projections'!$B$2:$W$322,5,FALSE)</f>
        <v>0</v>
      </c>
      <c t="str" s="4" r="H159">
        <f>VLOOKUP(B159,'Razzball Projections'!$B$2:$W$322,6,FALSE)</f>
        <v>0</v>
      </c>
      <c t="str" s="4" r="I159">
        <f>VLOOKUP(B159,'Razzball Projections'!$B$2:$W$322,7,FALSE)</f>
        <v>0</v>
      </c>
      <c t="str" s="4" r="J159">
        <f>VLOOKUP(B159,'Razzball Projections'!$B$2:$W$322,8,FALSE)</f>
        <v>0</v>
      </c>
      <c t="str" s="4" r="K159">
        <f>VLOOKUP(B159,'Razzball Projections'!$B$2:$W$322,9,FALSE)</f>
        <v>0</v>
      </c>
      <c t="str" s="4" r="L159">
        <f>VLOOKUP(B159,'Razzball Projections'!$B$2:$W$322,10,FALSE)</f>
        <v>2</v>
      </c>
      <c t="str" s="4" r="M159">
        <f>VLOOKUP(B159,'Razzball Projections'!$B$2:$W$322,11,FALSE)</f>
        <v>16</v>
      </c>
      <c t="str" s="4" r="N159">
        <f>VLOOKUP(B159,'Razzball Projections'!$B$2:$W$322,12,FALSE)</f>
        <v>0</v>
      </c>
      <c t="str" s="4" r="O159">
        <f>VLOOKUP(B159,'Razzball Projections'!$B$2:$W$322,13,FALSE)</f>
        <v>1</v>
      </c>
      <c t="str" s="4" r="P159">
        <f>VLOOKUP(B159,'Razzball Projections'!$B$2:$W$322,14,FALSE)</f>
        <v>45</v>
      </c>
      <c t="str" s="4" r="Q159">
        <f>VLOOKUP(B159,'Razzball Projections'!$B$2:$W$322,15,FALSE)</f>
        <v>646</v>
      </c>
      <c t="str" s="4" r="R159">
        <f>VLOOKUP(B159,'Razzball Projections'!$B$2:$W$322,16,FALSE)</f>
        <v>3</v>
      </c>
      <c t="str" s="33" r="S159">
        <f>VLOOKUP(B159,'Razzball Projections'!$B$2:$W$322,17,FALSE)</f>
        <v>82.6</v>
      </c>
      <c t="str" s="33" r="T159">
        <f>VLOOKUP(B159,'Razzball Projections'!$B$2:$W$322,18,FALSE)</f>
        <v>105.1</v>
      </c>
      <c t="str" s="33" r="U159">
        <f>VLOOKUP(B159,'Razzball Projections'!$B$2:$W$322,19,FALSE)</f>
        <v>127.6</v>
      </c>
      <c t="str" s="45" r="V159">
        <f>VLOOKUP(B159,'Razzball Projections'!$B$2:$W$322,20,FALSE)</f>
        <v>$0</v>
      </c>
      <c t="str" s="45" r="W159">
        <f>VLOOKUP(B159,'Razzball Projections'!$B$2:$W$322,21,FALSE)</f>
        <v>$0</v>
      </c>
      <c t="str" s="45" r="X159">
        <f>VLOOKUP(B159,'Razzball Projections'!$B$2:$W$322,22,FALSE)</f>
        <v>$0</v>
      </c>
    </row>
    <row customHeight="1" r="160" ht="15.0">
      <c s="44" r="A160">
        <v>158.0</v>
      </c>
      <c t="str" s="29" r="B160">
        <f>'Razzball Projections'!B159</f>
        <v>Andrew Hawkins</v>
      </c>
      <c t="str" s="4" r="C160">
        <f>VLOOKUP(B160,'Razzball Projections'!$B$2:$W$322,2,FALSE)</f>
        <v>WR</v>
      </c>
      <c t="str" s="4" r="D160">
        <f>VLOOKUP(B160,'Razzball Projections'!$B$2:$W$322,3,FALSE)</f>
        <v>CLE</v>
      </c>
      <c t="str" s="4" r="E160">
        <f>VLOOKUP(B160,'Rankings - Cheat Sheet'!$B$3:$E$323,4,FALSE)</f>
        <v/>
      </c>
      <c t="str" s="4" r="F160">
        <f>VLOOKUP(B160,'Razzball Projections'!$B$2:$W$322,4,FALSE)</f>
        <v>0</v>
      </c>
      <c t="str" s="4" r="G160">
        <f>VLOOKUP(B160,'Razzball Projections'!$B$2:$W$322,5,FALSE)</f>
        <v>0</v>
      </c>
      <c t="str" s="4" r="H160">
        <f>VLOOKUP(B160,'Razzball Projections'!$B$2:$W$322,6,FALSE)</f>
        <v>0</v>
      </c>
      <c t="str" s="4" r="I160">
        <f>VLOOKUP(B160,'Razzball Projections'!$B$2:$W$322,7,FALSE)</f>
        <v>0</v>
      </c>
      <c t="str" s="4" r="J160">
        <f>VLOOKUP(B160,'Razzball Projections'!$B$2:$W$322,8,FALSE)</f>
        <v>0</v>
      </c>
      <c t="str" s="4" r="K160">
        <f>VLOOKUP(B160,'Razzball Projections'!$B$2:$W$322,9,FALSE)</f>
        <v>0</v>
      </c>
      <c t="str" s="4" r="L160">
        <f>VLOOKUP(B160,'Razzball Projections'!$B$2:$W$322,10,FALSE)</f>
        <v>5</v>
      </c>
      <c t="str" s="4" r="M160">
        <f>VLOOKUP(B160,'Razzball Projections'!$B$2:$W$322,11,FALSE)</f>
        <v>32</v>
      </c>
      <c t="str" s="4" r="N160">
        <f>VLOOKUP(B160,'Razzball Projections'!$B$2:$W$322,12,FALSE)</f>
        <v>0</v>
      </c>
      <c t="str" s="4" r="O160">
        <f>VLOOKUP(B160,'Razzball Projections'!$B$2:$W$322,13,FALSE)</f>
        <v>0</v>
      </c>
      <c t="str" s="4" r="P160">
        <f>VLOOKUP(B160,'Razzball Projections'!$B$2:$W$322,14,FALSE)</f>
        <v>52</v>
      </c>
      <c t="str" s="4" r="Q160">
        <f>VLOOKUP(B160,'Razzball Projections'!$B$2:$W$322,15,FALSE)</f>
        <v>601</v>
      </c>
      <c t="str" s="4" r="R160">
        <f>VLOOKUP(B160,'Razzball Projections'!$B$2:$W$322,16,FALSE)</f>
        <v>2</v>
      </c>
      <c t="str" s="33" r="S160">
        <f>VLOOKUP(B160,'Razzball Projections'!$B$2:$W$322,17,FALSE)</f>
        <v>75.3</v>
      </c>
      <c t="str" s="33" r="T160">
        <f>VLOOKUP(B160,'Razzball Projections'!$B$2:$W$322,18,FALSE)</f>
        <v>101.3</v>
      </c>
      <c t="str" s="33" r="U160">
        <f>VLOOKUP(B160,'Razzball Projections'!$B$2:$W$322,19,FALSE)</f>
        <v>127.3</v>
      </c>
      <c t="str" s="45" r="V160">
        <f>VLOOKUP(B160,'Razzball Projections'!$B$2:$W$322,20,FALSE)</f>
        <v>$0</v>
      </c>
      <c t="str" s="45" r="W160">
        <f>VLOOKUP(B160,'Razzball Projections'!$B$2:$W$322,21,FALSE)</f>
        <v>$0</v>
      </c>
      <c t="str" s="45" r="X160">
        <f>VLOOKUP(B160,'Razzball Projections'!$B$2:$W$322,22,FALSE)</f>
        <v>$0</v>
      </c>
    </row>
    <row customHeight="1" r="161" ht="15.0">
      <c s="44" r="A161">
        <v>159.0</v>
      </c>
      <c t="str" s="29" r="B161">
        <f>'Razzball Projections'!B160</f>
        <v>Jared Cook</v>
      </c>
      <c t="str" s="4" r="C161">
        <f>VLOOKUP(B161,'Razzball Projections'!$B$2:$W$322,2,FALSE)</f>
        <v>TE</v>
      </c>
      <c t="str" s="4" r="D161">
        <f>VLOOKUP(B161,'Razzball Projections'!$B$2:$W$322,3,FALSE)</f>
        <v>STL</v>
      </c>
      <c t="str" s="4" r="E161">
        <f>VLOOKUP(B161,'Rankings - Cheat Sheet'!$B$3:$E$323,4,FALSE)</f>
        <v/>
      </c>
      <c t="str" s="4" r="F161">
        <f>VLOOKUP(B161,'Razzball Projections'!$B$2:$W$322,4,FALSE)</f>
        <v>0</v>
      </c>
      <c t="str" s="4" r="G161">
        <f>VLOOKUP(B161,'Razzball Projections'!$B$2:$W$322,5,FALSE)</f>
        <v>0</v>
      </c>
      <c t="str" s="4" r="H161">
        <f>VLOOKUP(B161,'Razzball Projections'!$B$2:$W$322,6,FALSE)</f>
        <v>0</v>
      </c>
      <c t="str" s="4" r="I161">
        <f>VLOOKUP(B161,'Razzball Projections'!$B$2:$W$322,7,FALSE)</f>
        <v>0</v>
      </c>
      <c t="str" s="4" r="J161">
        <f>VLOOKUP(B161,'Razzball Projections'!$B$2:$W$322,8,FALSE)</f>
        <v>0</v>
      </c>
      <c t="str" s="4" r="K161">
        <f>VLOOKUP(B161,'Razzball Projections'!$B$2:$W$322,9,FALSE)</f>
        <v>0</v>
      </c>
      <c t="str" s="4" r="L161">
        <f>VLOOKUP(B161,'Razzball Projections'!$B$2:$W$322,10,FALSE)</f>
        <v>0</v>
      </c>
      <c t="str" s="4" r="M161">
        <f>VLOOKUP(B161,'Razzball Projections'!$B$2:$W$322,11,FALSE)</f>
        <v>0</v>
      </c>
      <c t="str" s="4" r="N161">
        <f>VLOOKUP(B161,'Razzball Projections'!$B$2:$W$322,12,FALSE)</f>
        <v>0</v>
      </c>
      <c t="str" s="4" r="O161">
        <f>VLOOKUP(B161,'Razzball Projections'!$B$2:$W$322,13,FALSE)</f>
        <v>1</v>
      </c>
      <c t="str" s="4" r="P161">
        <f>VLOOKUP(B161,'Razzball Projections'!$B$2:$W$322,14,FALSE)</f>
        <v>45</v>
      </c>
      <c t="str" s="4" r="Q161">
        <f>VLOOKUP(B161,'Razzball Projections'!$B$2:$W$322,15,FALSE)</f>
        <v>572</v>
      </c>
      <c t="str" s="4" r="R161">
        <f>VLOOKUP(B161,'Razzball Projections'!$B$2:$W$322,16,FALSE)</f>
        <v>4</v>
      </c>
      <c t="str" s="33" r="S161">
        <f>VLOOKUP(B161,'Razzball Projections'!$B$2:$W$322,17,FALSE)</f>
        <v>81.6</v>
      </c>
      <c t="str" s="33" r="T161">
        <f>VLOOKUP(B161,'Razzball Projections'!$B$2:$W$322,18,FALSE)</f>
        <v>104.1</v>
      </c>
      <c t="str" s="33" r="U161">
        <f>VLOOKUP(B161,'Razzball Projections'!$B$2:$W$322,19,FALSE)</f>
        <v>126.6</v>
      </c>
      <c t="str" s="45" r="V161">
        <f>VLOOKUP(B161,'Razzball Projections'!$B$2:$W$322,20,FALSE)</f>
        <v>$1</v>
      </c>
      <c t="str" s="45" r="W161">
        <f>VLOOKUP(B161,'Razzball Projections'!$B$2:$W$322,21,FALSE)</f>
        <v>$0</v>
      </c>
      <c t="str" s="45" r="X161">
        <f>VLOOKUP(B161,'Razzball Projections'!$B$2:$W$322,22,FALSE)</f>
        <v>$0</v>
      </c>
    </row>
    <row customHeight="1" r="162" ht="15.0">
      <c s="44" r="A162">
        <v>160.0</v>
      </c>
      <c t="str" s="29" r="B162">
        <f>'Razzball Projections'!B161</f>
        <v>Levine Toilolo</v>
      </c>
      <c t="str" s="4" r="C162">
        <f>VLOOKUP(B162,'Razzball Projections'!$B$2:$W$322,2,FALSE)</f>
        <v>TE</v>
      </c>
      <c t="str" s="4" r="D162">
        <f>VLOOKUP(B162,'Razzball Projections'!$B$2:$W$322,3,FALSE)</f>
        <v>ATL</v>
      </c>
      <c t="str" s="4" r="E162">
        <f>VLOOKUP(B162,'Rankings - Cheat Sheet'!$B$3:$E$323,4,FALSE)</f>
        <v/>
      </c>
      <c t="str" s="4" r="F162">
        <f>VLOOKUP(B162,'Razzball Projections'!$B$2:$W$322,4,FALSE)</f>
        <v>0</v>
      </c>
      <c t="str" s="4" r="G162">
        <f>VLOOKUP(B162,'Razzball Projections'!$B$2:$W$322,5,FALSE)</f>
        <v>0</v>
      </c>
      <c t="str" s="4" r="H162">
        <f>VLOOKUP(B162,'Razzball Projections'!$B$2:$W$322,6,FALSE)</f>
        <v>0</v>
      </c>
      <c t="str" s="4" r="I162">
        <f>VLOOKUP(B162,'Razzball Projections'!$B$2:$W$322,7,FALSE)</f>
        <v>0</v>
      </c>
      <c t="str" s="4" r="J162">
        <f>VLOOKUP(B162,'Razzball Projections'!$B$2:$W$322,8,FALSE)</f>
        <v>0</v>
      </c>
      <c t="str" s="4" r="K162">
        <f>VLOOKUP(B162,'Razzball Projections'!$B$2:$W$322,9,FALSE)</f>
        <v>0</v>
      </c>
      <c t="str" s="4" r="L162">
        <f>VLOOKUP(B162,'Razzball Projections'!$B$2:$W$322,10,FALSE)</f>
        <v>0</v>
      </c>
      <c t="str" s="4" r="M162">
        <f>VLOOKUP(B162,'Razzball Projections'!$B$2:$W$322,11,FALSE)</f>
        <v>0</v>
      </c>
      <c t="str" s="4" r="N162">
        <f>VLOOKUP(B162,'Razzball Projections'!$B$2:$W$322,12,FALSE)</f>
        <v>0</v>
      </c>
      <c t="str" s="4" r="O162">
        <f>VLOOKUP(B162,'Razzball Projections'!$B$2:$W$322,13,FALSE)</f>
        <v>0</v>
      </c>
      <c t="str" s="4" r="P162">
        <f>VLOOKUP(B162,'Razzball Projections'!$B$2:$W$322,14,FALSE)</f>
        <v>47</v>
      </c>
      <c t="str" s="4" r="Q162">
        <f>VLOOKUP(B162,'Razzball Projections'!$B$2:$W$322,15,FALSE)</f>
        <v>496</v>
      </c>
      <c t="str" s="4" r="R162">
        <f>VLOOKUP(B162,'Razzball Projections'!$B$2:$W$322,16,FALSE)</f>
        <v>5</v>
      </c>
      <c t="str" s="33" r="S162">
        <f>VLOOKUP(B162,'Razzball Projections'!$B$2:$W$322,17,FALSE)</f>
        <v>79.6</v>
      </c>
      <c t="str" s="33" r="T162">
        <f>VLOOKUP(B162,'Razzball Projections'!$B$2:$W$322,18,FALSE)</f>
        <v>103.1</v>
      </c>
      <c t="str" s="33" r="U162">
        <f>VLOOKUP(B162,'Razzball Projections'!$B$2:$W$322,19,FALSE)</f>
        <v>126.6</v>
      </c>
      <c t="str" s="45" r="V162">
        <f>VLOOKUP(B162,'Razzball Projections'!$B$2:$W$322,20,FALSE)</f>
        <v>$0</v>
      </c>
      <c t="str" s="45" r="W162">
        <f>VLOOKUP(B162,'Razzball Projections'!$B$2:$W$322,21,FALSE)</f>
        <v>$0</v>
      </c>
      <c t="str" s="45" r="X162">
        <f>VLOOKUP(B162,'Razzball Projections'!$B$2:$W$322,22,FALSE)</f>
        <v>$0</v>
      </c>
    </row>
    <row customHeight="1" r="163" ht="15.0">
      <c s="44" r="A163">
        <v>161.0</v>
      </c>
      <c t="str" s="29" r="B163">
        <f>'Razzball Projections'!B162</f>
        <v>Khiry Robinson</v>
      </c>
      <c t="str" s="4" r="C163">
        <f>VLOOKUP(B163,'Razzball Projections'!$B$2:$W$322,2,FALSE)</f>
        <v>RB</v>
      </c>
      <c t="str" s="4" r="D163">
        <f>VLOOKUP(B163,'Razzball Projections'!$B$2:$W$322,3,FALSE)</f>
        <v>NO</v>
      </c>
      <c t="str" s="4" r="E163">
        <f>VLOOKUP(B163,'Rankings - Cheat Sheet'!$B$3:$E$323,4,FALSE)</f>
        <v/>
      </c>
      <c t="str" s="4" r="F163">
        <f>VLOOKUP(B163,'Razzball Projections'!$B$2:$W$322,4,FALSE)</f>
        <v>0</v>
      </c>
      <c t="str" s="4" r="G163">
        <f>VLOOKUP(B163,'Razzball Projections'!$B$2:$W$322,5,FALSE)</f>
        <v>0</v>
      </c>
      <c t="str" s="4" r="H163">
        <f>VLOOKUP(B163,'Razzball Projections'!$B$2:$W$322,6,FALSE)</f>
        <v>0</v>
      </c>
      <c t="str" s="4" r="I163">
        <f>VLOOKUP(B163,'Razzball Projections'!$B$2:$W$322,7,FALSE)</f>
        <v>0</v>
      </c>
      <c t="str" s="4" r="J163">
        <f>VLOOKUP(B163,'Razzball Projections'!$B$2:$W$322,8,FALSE)</f>
        <v>0</v>
      </c>
      <c t="str" s="4" r="K163">
        <f>VLOOKUP(B163,'Razzball Projections'!$B$2:$W$322,9,FALSE)</f>
        <v>0</v>
      </c>
      <c t="str" s="4" r="L163">
        <f>VLOOKUP(B163,'Razzball Projections'!$B$2:$W$322,10,FALSE)</f>
        <v>145</v>
      </c>
      <c t="str" s="4" r="M163">
        <f>VLOOKUP(B163,'Razzball Projections'!$B$2:$W$322,11,FALSE)</f>
        <v>696</v>
      </c>
      <c t="str" s="4" r="N163">
        <f>VLOOKUP(B163,'Razzball Projections'!$B$2:$W$322,12,FALSE)</f>
        <v>6</v>
      </c>
      <c t="str" s="4" r="O163">
        <f>VLOOKUP(B163,'Razzball Projections'!$B$2:$W$322,13,FALSE)</f>
        <v>0</v>
      </c>
      <c t="str" s="4" r="P163">
        <f>VLOOKUP(B163,'Razzball Projections'!$B$2:$W$322,14,FALSE)</f>
        <v>12</v>
      </c>
      <c t="str" s="4" r="Q163">
        <f>VLOOKUP(B163,'Razzball Projections'!$B$2:$W$322,15,FALSE)</f>
        <v>76</v>
      </c>
      <c t="str" s="4" r="R163">
        <f>VLOOKUP(B163,'Razzball Projections'!$B$2:$W$322,16,FALSE)</f>
        <v>0</v>
      </c>
      <c t="str" s="33" r="S163">
        <f>VLOOKUP(B163,'Razzball Projections'!$B$2:$W$322,17,FALSE)</f>
        <v>114.4</v>
      </c>
      <c t="str" s="33" r="T163">
        <f>VLOOKUP(B163,'Razzball Projections'!$B$2:$W$322,18,FALSE)</f>
        <v>120.4</v>
      </c>
      <c t="str" s="33" r="U163">
        <f>VLOOKUP(B163,'Razzball Projections'!$B$2:$W$322,19,FALSE)</f>
        <v>126.4</v>
      </c>
      <c t="str" s="45" r="V163">
        <f>VLOOKUP(B163,'Razzball Projections'!$B$2:$W$322,20,FALSE)</f>
        <v>$6</v>
      </c>
      <c t="str" s="45" r="W163">
        <f>VLOOKUP(B163,'Razzball Projections'!$B$2:$W$322,21,FALSE)</f>
        <v>$4</v>
      </c>
      <c t="str" s="45" r="X163">
        <f>VLOOKUP(B163,'Razzball Projections'!$B$2:$W$322,22,FALSE)</f>
        <v>$1</v>
      </c>
    </row>
    <row customHeight="1" r="164" ht="15.0">
      <c s="44" r="A164">
        <v>162.0</v>
      </c>
      <c t="str" s="29" r="B164">
        <f>'Razzball Projections'!B163</f>
        <v>Knowshon Moreno</v>
      </c>
      <c t="str" s="4" r="C164">
        <f>VLOOKUP(B164,'Razzball Projections'!$B$2:$W$322,2,FALSE)</f>
        <v>RB</v>
      </c>
      <c t="str" s="4" r="D164">
        <f>VLOOKUP(B164,'Razzball Projections'!$B$2:$W$322,3,FALSE)</f>
        <v>MIA</v>
      </c>
      <c t="str" s="4" r="E164">
        <f>VLOOKUP(B164,'Rankings - Cheat Sheet'!$B$3:$E$323,4,FALSE)</f>
        <v/>
      </c>
      <c t="str" s="4" r="F164">
        <f>VLOOKUP(B164,'Razzball Projections'!$B$2:$W$322,4,FALSE)</f>
        <v>0</v>
      </c>
      <c t="str" s="4" r="G164">
        <f>VLOOKUP(B164,'Razzball Projections'!$B$2:$W$322,5,FALSE)</f>
        <v>0</v>
      </c>
      <c t="str" s="4" r="H164">
        <f>VLOOKUP(B164,'Razzball Projections'!$B$2:$W$322,6,FALSE)</f>
        <v>0</v>
      </c>
      <c t="str" s="4" r="I164">
        <f>VLOOKUP(B164,'Razzball Projections'!$B$2:$W$322,7,FALSE)</f>
        <v>0</v>
      </c>
      <c t="str" s="4" r="J164">
        <f>VLOOKUP(B164,'Razzball Projections'!$B$2:$W$322,8,FALSE)</f>
        <v>0</v>
      </c>
      <c t="str" s="4" r="K164">
        <f>VLOOKUP(B164,'Razzball Projections'!$B$2:$W$322,9,FALSE)</f>
        <v>0</v>
      </c>
      <c t="str" s="4" r="L164">
        <f>VLOOKUP(B164,'Razzball Projections'!$B$2:$W$322,10,FALSE)</f>
        <v>127</v>
      </c>
      <c t="str" s="4" r="M164">
        <f>VLOOKUP(B164,'Razzball Projections'!$B$2:$W$322,11,FALSE)</f>
        <v>564</v>
      </c>
      <c t="str" s="4" r="N164">
        <f>VLOOKUP(B164,'Razzball Projections'!$B$2:$W$322,12,FALSE)</f>
        <v>2</v>
      </c>
      <c t="str" s="4" r="O164">
        <f>VLOOKUP(B164,'Razzball Projections'!$B$2:$W$322,13,FALSE)</f>
        <v>2</v>
      </c>
      <c t="str" s="4" r="P164">
        <f>VLOOKUP(B164,'Razzball Projections'!$B$2:$W$322,14,FALSE)</f>
        <v>32</v>
      </c>
      <c t="str" s="4" r="Q164">
        <f>VLOOKUP(B164,'Razzball Projections'!$B$2:$W$322,15,FALSE)</f>
        <v>223</v>
      </c>
      <c t="str" s="4" r="R164">
        <f>VLOOKUP(B164,'Razzball Projections'!$B$2:$W$322,16,FALSE)</f>
        <v>1</v>
      </c>
      <c t="str" s="33" r="S164">
        <f>VLOOKUP(B164,'Razzball Projections'!$B$2:$W$322,17,FALSE)</f>
        <v>92.7</v>
      </c>
      <c t="str" s="33" r="T164">
        <f>VLOOKUP(B164,'Razzball Projections'!$B$2:$W$322,18,FALSE)</f>
        <v>108.7</v>
      </c>
      <c t="str" s="33" r="U164">
        <f>VLOOKUP(B164,'Razzball Projections'!$B$2:$W$322,19,FALSE)</f>
        <v>124.7</v>
      </c>
      <c t="str" s="45" r="V164">
        <f>VLOOKUP(B164,'Razzball Projections'!$B$2:$W$322,20,FALSE)</f>
        <v>$5</v>
      </c>
      <c t="str" s="45" r="W164">
        <f>VLOOKUP(B164,'Razzball Projections'!$B$2:$W$322,21,FALSE)</f>
        <v>$4</v>
      </c>
      <c t="str" s="45" r="X164">
        <f>VLOOKUP(B164,'Razzball Projections'!$B$2:$W$322,22,FALSE)</f>
        <v>$3</v>
      </c>
    </row>
    <row customHeight="1" r="165" ht="15.0">
      <c s="44" r="A165">
        <v>163.0</v>
      </c>
      <c t="str" s="29" r="B165">
        <f>'Razzball Projections'!B164</f>
        <v>Jordan Matthews</v>
      </c>
      <c t="str" s="4" r="C165">
        <f>VLOOKUP(B165,'Razzball Projections'!$B$2:$W$322,2,FALSE)</f>
        <v>WR</v>
      </c>
      <c t="str" s="4" r="D165">
        <f>VLOOKUP(B165,'Razzball Projections'!$B$2:$W$322,3,FALSE)</f>
        <v>PHI</v>
      </c>
      <c t="str" s="4" r="E165">
        <f>VLOOKUP(B165,'Rankings - Cheat Sheet'!$B$3:$E$323,4,FALSE)</f>
        <v/>
      </c>
      <c t="str" s="4" r="F165">
        <f>VLOOKUP(B165,'Razzball Projections'!$B$2:$W$322,4,FALSE)</f>
        <v>0</v>
      </c>
      <c t="str" s="4" r="G165">
        <f>VLOOKUP(B165,'Razzball Projections'!$B$2:$W$322,5,FALSE)</f>
        <v>0</v>
      </c>
      <c t="str" s="4" r="H165">
        <f>VLOOKUP(B165,'Razzball Projections'!$B$2:$W$322,6,FALSE)</f>
        <v>0</v>
      </c>
      <c t="str" s="4" r="I165">
        <f>VLOOKUP(B165,'Razzball Projections'!$B$2:$W$322,7,FALSE)</f>
        <v>0</v>
      </c>
      <c t="str" s="4" r="J165">
        <f>VLOOKUP(B165,'Razzball Projections'!$B$2:$W$322,8,FALSE)</f>
        <v>0</v>
      </c>
      <c t="str" s="4" r="K165">
        <f>VLOOKUP(B165,'Razzball Projections'!$B$2:$W$322,9,FALSE)</f>
        <v>0</v>
      </c>
      <c t="str" s="4" r="L165">
        <f>VLOOKUP(B165,'Razzball Projections'!$B$2:$W$322,10,FALSE)</f>
        <v>0</v>
      </c>
      <c t="str" s="4" r="M165">
        <f>VLOOKUP(B165,'Razzball Projections'!$B$2:$W$322,11,FALSE)</f>
        <v>0</v>
      </c>
      <c t="str" s="4" r="N165">
        <f>VLOOKUP(B165,'Razzball Projections'!$B$2:$W$322,12,FALSE)</f>
        <v>0</v>
      </c>
      <c t="str" s="4" r="O165">
        <f>VLOOKUP(B165,'Razzball Projections'!$B$2:$W$322,13,FALSE)</f>
        <v>1</v>
      </c>
      <c t="str" s="4" r="P165">
        <f>VLOOKUP(B165,'Razzball Projections'!$B$2:$W$322,14,FALSE)</f>
        <v>44</v>
      </c>
      <c t="str" s="4" r="Q165">
        <f>VLOOKUP(B165,'Razzball Projections'!$B$2:$W$322,15,FALSE)</f>
        <v>599</v>
      </c>
      <c t="str" s="4" r="R165">
        <f>VLOOKUP(B165,'Razzball Projections'!$B$2:$W$322,16,FALSE)</f>
        <v>4</v>
      </c>
      <c t="str" s="33" r="S165">
        <f>VLOOKUP(B165,'Razzball Projections'!$B$2:$W$322,17,FALSE)</f>
        <v>79.9</v>
      </c>
      <c t="str" s="33" r="T165">
        <f>VLOOKUP(B165,'Razzball Projections'!$B$2:$W$322,18,FALSE)</f>
        <v>101.9</v>
      </c>
      <c t="str" s="33" r="U165">
        <f>VLOOKUP(B165,'Razzball Projections'!$B$2:$W$322,19,FALSE)</f>
        <v>123.9</v>
      </c>
      <c t="str" s="45" r="V165">
        <f>VLOOKUP(B165,'Razzball Projections'!$B$2:$W$322,20,FALSE)</f>
        <v>$0</v>
      </c>
      <c t="str" s="45" r="W165">
        <f>VLOOKUP(B165,'Razzball Projections'!$B$2:$W$322,21,FALSE)</f>
        <v>$0</v>
      </c>
      <c t="str" s="45" r="X165">
        <f>VLOOKUP(B165,'Razzball Projections'!$B$2:$W$322,22,FALSE)</f>
        <v>$0</v>
      </c>
    </row>
    <row customHeight="1" r="166" ht="15.0">
      <c s="44" r="A166">
        <v>164.0</v>
      </c>
      <c t="str" s="29" r="B166">
        <f>'Razzball Projections'!B165</f>
        <v>Markus Wheaton</v>
      </c>
      <c t="str" s="4" r="C166">
        <f>VLOOKUP(B166,'Razzball Projections'!$B$2:$W$322,2,FALSE)</f>
        <v>WR</v>
      </c>
      <c t="str" s="4" r="D166">
        <f>VLOOKUP(B166,'Razzball Projections'!$B$2:$W$322,3,FALSE)</f>
        <v>PIT</v>
      </c>
      <c t="str" s="4" r="E166">
        <f>VLOOKUP(B166,'Rankings - Cheat Sheet'!$B$3:$E$323,4,FALSE)</f>
        <v/>
      </c>
      <c t="str" s="4" r="F166">
        <f>VLOOKUP(B166,'Razzball Projections'!$B$2:$W$322,4,FALSE)</f>
        <v>0</v>
      </c>
      <c t="str" s="4" r="G166">
        <f>VLOOKUP(B166,'Razzball Projections'!$B$2:$W$322,5,FALSE)</f>
        <v>0</v>
      </c>
      <c t="str" s="4" r="H166">
        <f>VLOOKUP(B166,'Razzball Projections'!$B$2:$W$322,6,FALSE)</f>
        <v>0</v>
      </c>
      <c t="str" s="4" r="I166">
        <f>VLOOKUP(B166,'Razzball Projections'!$B$2:$W$322,7,FALSE)</f>
        <v>0</v>
      </c>
      <c t="str" s="4" r="J166">
        <f>VLOOKUP(B166,'Razzball Projections'!$B$2:$W$322,8,FALSE)</f>
        <v>0</v>
      </c>
      <c t="str" s="4" r="K166">
        <f>VLOOKUP(B166,'Razzball Projections'!$B$2:$W$322,9,FALSE)</f>
        <v>0</v>
      </c>
      <c t="str" s="4" r="L166">
        <f>VLOOKUP(B166,'Razzball Projections'!$B$2:$W$322,10,FALSE)</f>
        <v>1</v>
      </c>
      <c t="str" s="4" r="M166">
        <f>VLOOKUP(B166,'Razzball Projections'!$B$2:$W$322,11,FALSE)</f>
        <v>9</v>
      </c>
      <c t="str" s="4" r="N166">
        <f>VLOOKUP(B166,'Razzball Projections'!$B$2:$W$322,12,FALSE)</f>
        <v>0</v>
      </c>
      <c t="str" s="4" r="O166">
        <f>VLOOKUP(B166,'Razzball Projections'!$B$2:$W$322,13,FALSE)</f>
        <v>1</v>
      </c>
      <c t="str" s="4" r="P166">
        <f>VLOOKUP(B166,'Razzball Projections'!$B$2:$W$322,14,FALSE)</f>
        <v>44</v>
      </c>
      <c t="str" s="4" r="Q166">
        <f>VLOOKUP(B166,'Razzball Projections'!$B$2:$W$322,15,FALSE)</f>
        <v>615</v>
      </c>
      <c t="str" s="4" r="R166">
        <f>VLOOKUP(B166,'Razzball Projections'!$B$2:$W$322,16,FALSE)</f>
        <v>3</v>
      </c>
      <c t="str" s="33" r="S166">
        <f>VLOOKUP(B166,'Razzball Projections'!$B$2:$W$322,17,FALSE)</f>
        <v>79.4</v>
      </c>
      <c t="str" s="33" r="T166">
        <f>VLOOKUP(B166,'Razzball Projections'!$B$2:$W$322,18,FALSE)</f>
        <v>101.4</v>
      </c>
      <c t="str" s="33" r="U166">
        <f>VLOOKUP(B166,'Razzball Projections'!$B$2:$W$322,19,FALSE)</f>
        <v>123.4</v>
      </c>
      <c t="str" s="45" r="V166">
        <f>VLOOKUP(B166,'Razzball Projections'!$B$2:$W$322,20,FALSE)</f>
        <v>$0</v>
      </c>
      <c t="str" s="45" r="W166">
        <f>VLOOKUP(B166,'Razzball Projections'!$B$2:$W$322,21,FALSE)</f>
        <v>$0</v>
      </c>
      <c t="str" s="45" r="X166">
        <f>VLOOKUP(B166,'Razzball Projections'!$B$2:$W$322,22,FALSE)</f>
        <v>$0</v>
      </c>
    </row>
    <row customHeight="1" r="167" ht="15.0">
      <c s="44" r="A167">
        <v>165.0</v>
      </c>
      <c t="str" s="29" r="B167">
        <f>'Razzball Projections'!B166</f>
        <v>Jerricho Cotchery</v>
      </c>
      <c t="str" s="4" r="C167">
        <f>VLOOKUP(B167,'Razzball Projections'!$B$2:$W$322,2,FALSE)</f>
        <v>WR</v>
      </c>
      <c t="str" s="4" r="D167">
        <f>VLOOKUP(B167,'Razzball Projections'!$B$2:$W$322,3,FALSE)</f>
        <v>CAR</v>
      </c>
      <c t="str" s="4" r="E167">
        <f>VLOOKUP(B167,'Rankings - Cheat Sheet'!$B$3:$E$323,4,FALSE)</f>
        <v/>
      </c>
      <c t="str" s="4" r="F167">
        <f>VLOOKUP(B167,'Razzball Projections'!$B$2:$W$322,4,FALSE)</f>
        <v>0</v>
      </c>
      <c t="str" s="4" r="G167">
        <f>VLOOKUP(B167,'Razzball Projections'!$B$2:$W$322,5,FALSE)</f>
        <v>0</v>
      </c>
      <c t="str" s="4" r="H167">
        <f>VLOOKUP(B167,'Razzball Projections'!$B$2:$W$322,6,FALSE)</f>
        <v>0</v>
      </c>
      <c t="str" s="4" r="I167">
        <f>VLOOKUP(B167,'Razzball Projections'!$B$2:$W$322,7,FALSE)</f>
        <v>0</v>
      </c>
      <c t="str" s="4" r="J167">
        <f>VLOOKUP(B167,'Razzball Projections'!$B$2:$W$322,8,FALSE)</f>
        <v>0</v>
      </c>
      <c t="str" s="4" r="K167">
        <f>VLOOKUP(B167,'Razzball Projections'!$B$2:$W$322,9,FALSE)</f>
        <v>0</v>
      </c>
      <c t="str" s="4" r="L167">
        <f>VLOOKUP(B167,'Razzball Projections'!$B$2:$W$322,10,FALSE)</f>
        <v>0</v>
      </c>
      <c t="str" s="4" r="M167">
        <f>VLOOKUP(B167,'Razzball Projections'!$B$2:$W$322,11,FALSE)</f>
        <v>0</v>
      </c>
      <c t="str" s="4" r="N167">
        <f>VLOOKUP(B167,'Razzball Projections'!$B$2:$W$322,12,FALSE)</f>
        <v>0</v>
      </c>
      <c t="str" s="4" r="O167">
        <f>VLOOKUP(B167,'Razzball Projections'!$B$2:$W$322,13,FALSE)</f>
        <v>2</v>
      </c>
      <c t="str" s="4" r="P167">
        <f>VLOOKUP(B167,'Razzball Projections'!$B$2:$W$322,14,FALSE)</f>
        <v>47</v>
      </c>
      <c t="str" s="4" r="Q167">
        <f>VLOOKUP(B167,'Razzball Projections'!$B$2:$W$322,15,FALSE)</f>
        <v>603</v>
      </c>
      <c t="str" s="4" r="R167">
        <f>VLOOKUP(B167,'Razzball Projections'!$B$2:$W$322,16,FALSE)</f>
        <v>3</v>
      </c>
      <c t="str" s="33" r="S167">
        <f>VLOOKUP(B167,'Razzball Projections'!$B$2:$W$322,17,FALSE)</f>
        <v>75.3</v>
      </c>
      <c t="str" s="33" r="T167">
        <f>VLOOKUP(B167,'Razzball Projections'!$B$2:$W$322,18,FALSE)</f>
        <v>98.8</v>
      </c>
      <c t="str" s="33" r="U167">
        <f>VLOOKUP(B167,'Razzball Projections'!$B$2:$W$322,19,FALSE)</f>
        <v>122.3</v>
      </c>
      <c t="str" s="45" r="V167">
        <f>VLOOKUP(B167,'Razzball Projections'!$B$2:$W$322,20,FALSE)</f>
        <v>$0</v>
      </c>
      <c t="str" s="45" r="W167">
        <f>VLOOKUP(B167,'Razzball Projections'!$B$2:$W$322,21,FALSE)</f>
        <v>$0</v>
      </c>
      <c t="str" s="45" r="X167">
        <f>VLOOKUP(B167,'Razzball Projections'!$B$2:$W$322,22,FALSE)</f>
        <v>$0</v>
      </c>
    </row>
    <row customHeight="1" r="168" ht="15.0">
      <c s="44" r="A168">
        <v>166.0</v>
      </c>
      <c t="str" s="29" r="B168">
        <f>'Razzball Projections'!B167</f>
        <v>Lance Moore</v>
      </c>
      <c t="str" s="4" r="C168">
        <f>VLOOKUP(B168,'Razzball Projections'!$B$2:$W$322,2,FALSE)</f>
        <v>WR</v>
      </c>
      <c t="str" s="4" r="D168">
        <f>VLOOKUP(B168,'Razzball Projections'!$B$2:$W$322,3,FALSE)</f>
        <v>PIT</v>
      </c>
      <c t="str" s="4" r="E168">
        <f>VLOOKUP(B168,'Rankings - Cheat Sheet'!$B$3:$E$323,4,FALSE)</f>
        <v/>
      </c>
      <c t="str" s="4" r="F168">
        <f>VLOOKUP(B168,'Razzball Projections'!$B$2:$W$322,4,FALSE)</f>
        <v>0</v>
      </c>
      <c t="str" s="4" r="G168">
        <f>VLOOKUP(B168,'Razzball Projections'!$B$2:$W$322,5,FALSE)</f>
        <v>0</v>
      </c>
      <c t="str" s="4" r="H168">
        <f>VLOOKUP(B168,'Razzball Projections'!$B$2:$W$322,6,FALSE)</f>
        <v>0</v>
      </c>
      <c t="str" s="4" r="I168">
        <f>VLOOKUP(B168,'Razzball Projections'!$B$2:$W$322,7,FALSE)</f>
        <v>0</v>
      </c>
      <c t="str" s="4" r="J168">
        <f>VLOOKUP(B168,'Razzball Projections'!$B$2:$W$322,8,FALSE)</f>
        <v>0</v>
      </c>
      <c t="str" s="4" r="K168">
        <f>VLOOKUP(B168,'Razzball Projections'!$B$2:$W$322,9,FALSE)</f>
        <v>0</v>
      </c>
      <c t="str" s="4" r="L168">
        <f>VLOOKUP(B168,'Razzball Projections'!$B$2:$W$322,10,FALSE)</f>
        <v>0</v>
      </c>
      <c t="str" s="4" r="M168">
        <f>VLOOKUP(B168,'Razzball Projections'!$B$2:$W$322,11,FALSE)</f>
        <v>0</v>
      </c>
      <c t="str" s="4" r="N168">
        <f>VLOOKUP(B168,'Razzball Projections'!$B$2:$W$322,12,FALSE)</f>
        <v>0</v>
      </c>
      <c t="str" s="4" r="O168">
        <f>VLOOKUP(B168,'Razzball Projections'!$B$2:$W$322,13,FALSE)</f>
        <v>0</v>
      </c>
      <c t="str" s="4" r="P168">
        <f>VLOOKUP(B168,'Razzball Projections'!$B$2:$W$322,14,FALSE)</f>
        <v>47</v>
      </c>
      <c t="str" s="4" r="Q168">
        <f>VLOOKUP(B168,'Razzball Projections'!$B$2:$W$322,15,FALSE)</f>
        <v>584</v>
      </c>
      <c t="str" s="4" r="R168">
        <f>VLOOKUP(B168,'Razzball Projections'!$B$2:$W$322,16,FALSE)</f>
        <v>3</v>
      </c>
      <c t="str" s="33" r="S168">
        <f>VLOOKUP(B168,'Razzball Projections'!$B$2:$W$322,17,FALSE)</f>
        <v>74.0</v>
      </c>
      <c t="str" s="33" r="T168">
        <f>VLOOKUP(B168,'Razzball Projections'!$B$2:$W$322,18,FALSE)</f>
        <v>97.5</v>
      </c>
      <c t="str" s="33" r="U168">
        <f>VLOOKUP(B168,'Razzball Projections'!$B$2:$W$322,19,FALSE)</f>
        <v>121.0</v>
      </c>
      <c t="str" s="45" r="V168">
        <f>VLOOKUP(B168,'Razzball Projections'!$B$2:$W$322,20,FALSE)</f>
        <v>$0</v>
      </c>
      <c t="str" s="45" r="W168">
        <f>VLOOKUP(B168,'Razzball Projections'!$B$2:$W$322,21,FALSE)</f>
        <v>$0</v>
      </c>
      <c t="str" s="45" r="X168">
        <f>VLOOKUP(B168,'Razzball Projections'!$B$2:$W$322,22,FALSE)</f>
        <v>$0</v>
      </c>
    </row>
    <row customHeight="1" r="169" ht="15.0">
      <c s="44" r="A169">
        <v>167.0</v>
      </c>
      <c t="str" s="29" r="B169">
        <f>'Razzball Projections'!B168</f>
        <v>Terrance West</v>
      </c>
      <c t="str" s="4" r="C169">
        <f>VLOOKUP(B169,'Razzball Projections'!$B$2:$W$322,2,FALSE)</f>
        <v>RB</v>
      </c>
      <c t="str" s="4" r="D169">
        <f>VLOOKUP(B169,'Razzball Projections'!$B$2:$W$322,3,FALSE)</f>
        <v>CLE</v>
      </c>
      <c t="str" s="4" r="E169">
        <f>VLOOKUP(B169,'Rankings - Cheat Sheet'!$B$3:$E$323,4,FALSE)</f>
        <v/>
      </c>
      <c t="str" s="4" r="F169">
        <f>VLOOKUP(B169,'Razzball Projections'!$B$2:$W$322,4,FALSE)</f>
        <v>0</v>
      </c>
      <c t="str" s="4" r="G169">
        <f>VLOOKUP(B169,'Razzball Projections'!$B$2:$W$322,5,FALSE)</f>
        <v>0</v>
      </c>
      <c t="str" s="4" r="H169">
        <f>VLOOKUP(B169,'Razzball Projections'!$B$2:$W$322,6,FALSE)</f>
        <v>0</v>
      </c>
      <c t="str" s="4" r="I169">
        <f>VLOOKUP(B169,'Razzball Projections'!$B$2:$W$322,7,FALSE)</f>
        <v>0</v>
      </c>
      <c t="str" s="4" r="J169">
        <f>VLOOKUP(B169,'Razzball Projections'!$B$2:$W$322,8,FALSE)</f>
        <v>0</v>
      </c>
      <c t="str" s="4" r="K169">
        <f>VLOOKUP(B169,'Razzball Projections'!$B$2:$W$322,9,FALSE)</f>
        <v>0</v>
      </c>
      <c t="str" s="4" r="L169">
        <f>VLOOKUP(B169,'Razzball Projections'!$B$2:$W$322,10,FALSE)</f>
        <v>137</v>
      </c>
      <c t="str" s="4" r="M169">
        <f>VLOOKUP(B169,'Razzball Projections'!$B$2:$W$322,11,FALSE)</f>
        <v>596</v>
      </c>
      <c t="str" s="4" r="N169">
        <f>VLOOKUP(B169,'Razzball Projections'!$B$2:$W$322,12,FALSE)</f>
        <v>3</v>
      </c>
      <c t="str" s="4" r="O169">
        <f>VLOOKUP(B169,'Razzball Projections'!$B$2:$W$322,13,FALSE)</f>
        <v>0</v>
      </c>
      <c t="str" s="4" r="P169">
        <f>VLOOKUP(B169,'Razzball Projections'!$B$2:$W$322,14,FALSE)</f>
        <v>23</v>
      </c>
      <c t="str" s="4" r="Q169">
        <f>VLOOKUP(B169,'Razzball Projections'!$B$2:$W$322,15,FALSE)</f>
        <v>183</v>
      </c>
      <c t="str" s="4" r="R169">
        <f>VLOOKUP(B169,'Razzball Projections'!$B$2:$W$322,16,FALSE)</f>
        <v>0</v>
      </c>
      <c t="str" s="33" r="S169">
        <f>VLOOKUP(B169,'Razzball Projections'!$B$2:$W$322,17,FALSE)</f>
        <v>97.7</v>
      </c>
      <c t="str" s="33" r="T169">
        <f>VLOOKUP(B169,'Razzball Projections'!$B$2:$W$322,18,FALSE)</f>
        <v>109.2</v>
      </c>
      <c t="str" s="33" r="U169">
        <f>VLOOKUP(B169,'Razzball Projections'!$B$2:$W$322,19,FALSE)</f>
        <v>120.7</v>
      </c>
      <c t="str" s="45" r="V169">
        <f>VLOOKUP(B169,'Razzball Projections'!$B$2:$W$322,20,FALSE)</f>
        <v>$9</v>
      </c>
      <c t="str" s="45" r="W169">
        <f>VLOOKUP(B169,'Razzball Projections'!$B$2:$W$322,21,FALSE)</f>
        <v>$7</v>
      </c>
      <c t="str" s="45" r="X169">
        <f>VLOOKUP(B169,'Razzball Projections'!$B$2:$W$322,22,FALSE)</f>
        <v>$6</v>
      </c>
    </row>
    <row customHeight="1" r="170" ht="15.0">
      <c s="44" r="A170">
        <v>168.0</v>
      </c>
      <c t="str" s="29" r="B170">
        <f>'Razzball Projections'!B169</f>
        <v>Brian Hoyer</v>
      </c>
      <c t="str" s="4" r="C170">
        <f>VLOOKUP(B170,'Razzball Projections'!$B$2:$W$322,2,FALSE)</f>
        <v>QB</v>
      </c>
      <c t="str" s="4" r="D170">
        <f>VLOOKUP(B170,'Razzball Projections'!$B$2:$W$322,3,FALSE)</f>
        <v>CLE</v>
      </c>
      <c t="str" s="4" r="E170">
        <f>VLOOKUP(B170,'Rankings - Cheat Sheet'!$B$3:$E$323,4,FALSE)</f>
        <v/>
      </c>
      <c t="str" s="4" r="F170">
        <f>VLOOKUP(B170,'Razzball Projections'!$B$2:$W$322,4,FALSE)</f>
        <v>397</v>
      </c>
      <c t="str" s="4" r="G170">
        <f>VLOOKUP(B170,'Razzball Projections'!$B$2:$W$322,5,FALSE)</f>
        <v>239</v>
      </c>
      <c t="str" s="4" r="H170">
        <f>VLOOKUP(B170,'Razzball Projections'!$B$2:$W$322,6,FALSE)</f>
        <v>60.2</v>
      </c>
      <c t="str" s="4" r="I170">
        <f>VLOOKUP(B170,'Razzball Projections'!$B$2:$W$322,7,FALSE)</f>
        <v>2003</v>
      </c>
      <c t="str" s="4" r="J170">
        <f>VLOOKUP(B170,'Razzball Projections'!$B$2:$W$322,8,FALSE)</f>
        <v>14</v>
      </c>
      <c t="str" s="4" r="K170">
        <f>VLOOKUP(B170,'Razzball Projections'!$B$2:$W$322,9,FALSE)</f>
        <v>8</v>
      </c>
      <c t="str" s="4" r="L170">
        <f>VLOOKUP(B170,'Razzball Projections'!$B$2:$W$322,10,FALSE)</f>
        <v>12</v>
      </c>
      <c t="str" s="4" r="M170">
        <f>VLOOKUP(B170,'Razzball Projections'!$B$2:$W$322,11,FALSE)</f>
        <v>29</v>
      </c>
      <c t="str" s="4" r="N170">
        <f>VLOOKUP(B170,'Razzball Projections'!$B$2:$W$322,12,FALSE)</f>
        <v>0</v>
      </c>
      <c t="str" s="4" r="O170">
        <f>VLOOKUP(B170,'Razzball Projections'!$B$2:$W$322,13,FALSE)</f>
        <v>2</v>
      </c>
      <c t="str" s="4" r="P170">
        <f>VLOOKUP(B170,'Razzball Projections'!$B$2:$W$322,14,FALSE)</f>
        <v>0</v>
      </c>
      <c t="str" s="4" r="Q170">
        <f>VLOOKUP(B170,'Razzball Projections'!$B$2:$W$322,15,FALSE)</f>
        <v>0</v>
      </c>
      <c t="str" s="4" r="R170">
        <f>VLOOKUP(B170,'Razzball Projections'!$B$2:$W$322,16,FALSE)</f>
        <v>0</v>
      </c>
      <c t="str" s="33" r="S170">
        <f>VLOOKUP(B170,'Razzball Projections'!$B$2:$W$322,17,FALSE)</f>
        <v>120.0</v>
      </c>
      <c t="str" s="33" r="T170">
        <f>VLOOKUP(B170,'Razzball Projections'!$B$2:$W$322,18,FALSE)</f>
        <v>120.0</v>
      </c>
      <c t="str" s="33" r="U170">
        <f>VLOOKUP(B170,'Razzball Projections'!$B$2:$W$322,19,FALSE)</f>
        <v>120.0</v>
      </c>
      <c t="str" s="45" r="V170">
        <f>VLOOKUP(B170,'Razzball Projections'!$B$2:$W$322,20,FALSE)</f>
        <v>$0</v>
      </c>
      <c t="str" s="45" r="W170">
        <f>VLOOKUP(B170,'Razzball Projections'!$B$2:$W$322,21,FALSE)</f>
        <v>$0</v>
      </c>
      <c t="str" s="45" r="X170">
        <f>VLOOKUP(B170,'Razzball Projections'!$B$2:$W$322,22,FALSE)</f>
        <v>$0</v>
      </c>
    </row>
    <row customHeight="1" r="171" ht="15.0">
      <c s="44" r="A171">
        <v>169.0</v>
      </c>
      <c t="str" s="29" r="B171">
        <f>'Razzball Projections'!B170</f>
        <v>Scott Chandler</v>
      </c>
      <c t="str" s="4" r="C171">
        <f>VLOOKUP(B171,'Razzball Projections'!$B$2:$W$322,2,FALSE)</f>
        <v>TE</v>
      </c>
      <c t="str" s="4" r="D171">
        <f>VLOOKUP(B171,'Razzball Projections'!$B$2:$W$322,3,FALSE)</f>
        <v>BUF</v>
      </c>
      <c t="str" s="4" r="E171">
        <f>VLOOKUP(B171,'Rankings - Cheat Sheet'!$B$3:$E$323,4,FALSE)</f>
        <v/>
      </c>
      <c t="str" s="4" r="F171">
        <f>VLOOKUP(B171,'Razzball Projections'!$B$2:$W$322,4,FALSE)</f>
        <v>0</v>
      </c>
      <c t="str" s="4" r="G171">
        <f>VLOOKUP(B171,'Razzball Projections'!$B$2:$W$322,5,FALSE)</f>
        <v>0</v>
      </c>
      <c t="str" s="4" r="H171">
        <f>VLOOKUP(B171,'Razzball Projections'!$B$2:$W$322,6,FALSE)</f>
        <v>0</v>
      </c>
      <c t="str" s="4" r="I171">
        <f>VLOOKUP(B171,'Razzball Projections'!$B$2:$W$322,7,FALSE)</f>
        <v>0</v>
      </c>
      <c t="str" s="4" r="J171">
        <f>VLOOKUP(B171,'Razzball Projections'!$B$2:$W$322,8,FALSE)</f>
        <v>0</v>
      </c>
      <c t="str" s="4" r="K171">
        <f>VLOOKUP(B171,'Razzball Projections'!$B$2:$W$322,9,FALSE)</f>
        <v>0</v>
      </c>
      <c t="str" s="4" r="L171">
        <f>VLOOKUP(B171,'Razzball Projections'!$B$2:$W$322,10,FALSE)</f>
        <v>0</v>
      </c>
      <c t="str" s="4" r="M171">
        <f>VLOOKUP(B171,'Razzball Projections'!$B$2:$W$322,11,FALSE)</f>
        <v>0</v>
      </c>
      <c t="str" s="4" r="N171">
        <f>VLOOKUP(B171,'Razzball Projections'!$B$2:$W$322,12,FALSE)</f>
        <v>0</v>
      </c>
      <c t="str" s="4" r="O171">
        <f>VLOOKUP(B171,'Razzball Projections'!$B$2:$W$322,13,FALSE)</f>
        <v>1</v>
      </c>
      <c t="str" s="4" r="P171">
        <f>VLOOKUP(B171,'Razzball Projections'!$B$2:$W$322,14,FALSE)</f>
        <v>47</v>
      </c>
      <c t="str" s="4" r="Q171">
        <f>VLOOKUP(B171,'Razzball Projections'!$B$2:$W$322,15,FALSE)</f>
        <v>532</v>
      </c>
      <c t="str" s="4" r="R171">
        <f>VLOOKUP(B171,'Razzball Projections'!$B$2:$W$322,16,FALSE)</f>
        <v>4</v>
      </c>
      <c t="str" s="33" r="S171">
        <f>VLOOKUP(B171,'Razzball Projections'!$B$2:$W$322,17,FALSE)</f>
        <v>72.8</v>
      </c>
      <c t="str" s="33" r="T171">
        <f>VLOOKUP(B171,'Razzball Projections'!$B$2:$W$322,18,FALSE)</f>
        <v>96.3</v>
      </c>
      <c t="str" s="33" r="U171">
        <f>VLOOKUP(B171,'Razzball Projections'!$B$2:$W$322,19,FALSE)</f>
        <v>119.8</v>
      </c>
      <c t="str" s="45" r="V171">
        <f>VLOOKUP(B171,'Razzball Projections'!$B$2:$W$322,20,FALSE)</f>
        <v>$0</v>
      </c>
      <c t="str" s="45" r="W171">
        <f>VLOOKUP(B171,'Razzball Projections'!$B$2:$W$322,21,FALSE)</f>
        <v>$0</v>
      </c>
      <c t="str" s="45" r="X171">
        <f>VLOOKUP(B171,'Razzball Projections'!$B$2:$W$322,22,FALSE)</f>
        <v>$0</v>
      </c>
    </row>
    <row customHeight="1" r="172" ht="15.0">
      <c s="44" r="A172">
        <v>170.0</v>
      </c>
      <c t="str" s="29" r="B172">
        <f>'Razzball Projections'!B171</f>
        <v>Stevan Ridley</v>
      </c>
      <c t="str" s="4" r="C172">
        <f>VLOOKUP(B172,'Razzball Projections'!$B$2:$W$322,2,FALSE)</f>
        <v>RB</v>
      </c>
      <c t="str" s="4" r="D172">
        <f>VLOOKUP(B172,'Razzball Projections'!$B$2:$W$322,3,FALSE)</f>
        <v>NE</v>
      </c>
      <c t="str" s="4" r="E172">
        <f>VLOOKUP(B172,'Rankings - Cheat Sheet'!$B$3:$E$323,4,FALSE)</f>
        <v/>
      </c>
      <c t="str" s="4" r="F172">
        <f>VLOOKUP(B172,'Razzball Projections'!$B$2:$W$322,4,FALSE)</f>
        <v>0</v>
      </c>
      <c t="str" s="4" r="G172">
        <f>VLOOKUP(B172,'Razzball Projections'!$B$2:$W$322,5,FALSE)</f>
        <v>0</v>
      </c>
      <c t="str" s="4" r="H172">
        <f>VLOOKUP(B172,'Razzball Projections'!$B$2:$W$322,6,FALSE)</f>
        <v>0</v>
      </c>
      <c t="str" s="4" r="I172">
        <f>VLOOKUP(B172,'Razzball Projections'!$B$2:$W$322,7,FALSE)</f>
        <v>0</v>
      </c>
      <c t="str" s="4" r="J172">
        <f>VLOOKUP(B172,'Razzball Projections'!$B$2:$W$322,8,FALSE)</f>
        <v>0</v>
      </c>
      <c t="str" s="4" r="K172">
        <f>VLOOKUP(B172,'Razzball Projections'!$B$2:$W$322,9,FALSE)</f>
        <v>0</v>
      </c>
      <c t="str" s="4" r="L172">
        <f>VLOOKUP(B172,'Razzball Projections'!$B$2:$W$322,10,FALSE)</f>
        <v>161</v>
      </c>
      <c t="str" s="4" r="M172">
        <f>VLOOKUP(B172,'Razzball Projections'!$B$2:$W$322,11,FALSE)</f>
        <v>779</v>
      </c>
      <c t="str" s="4" r="N172">
        <f>VLOOKUP(B172,'Razzball Projections'!$B$2:$W$322,12,FALSE)</f>
        <v>5</v>
      </c>
      <c t="str" s="4" r="O172">
        <f>VLOOKUP(B172,'Razzball Projections'!$B$2:$W$322,13,FALSE)</f>
        <v>3</v>
      </c>
      <c t="str" s="4" r="P172">
        <f>VLOOKUP(B172,'Razzball Projections'!$B$2:$W$322,14,FALSE)</f>
        <v>11</v>
      </c>
      <c t="str" s="4" r="Q172">
        <f>VLOOKUP(B172,'Razzball Projections'!$B$2:$W$322,15,FALSE)</f>
        <v>58</v>
      </c>
      <c t="str" s="4" r="R172">
        <f>VLOOKUP(B172,'Razzball Projections'!$B$2:$W$322,16,FALSE)</f>
        <v>0</v>
      </c>
      <c t="str" s="33" r="S172">
        <f>VLOOKUP(B172,'Razzball Projections'!$B$2:$W$322,17,FALSE)</f>
        <v>107.7</v>
      </c>
      <c t="str" s="33" r="T172">
        <f>VLOOKUP(B172,'Razzball Projections'!$B$2:$W$322,18,FALSE)</f>
        <v>113.2</v>
      </c>
      <c t="str" s="33" r="U172">
        <f>VLOOKUP(B172,'Razzball Projections'!$B$2:$W$322,19,FALSE)</f>
        <v>118.7</v>
      </c>
      <c t="str" s="45" r="V172">
        <f>VLOOKUP(B172,'Razzball Projections'!$B$2:$W$322,20,FALSE)</f>
        <v>$13</v>
      </c>
      <c t="str" s="45" r="W172">
        <f>VLOOKUP(B172,'Razzball Projections'!$B$2:$W$322,21,FALSE)</f>
        <v>$9</v>
      </c>
      <c t="str" s="45" r="X172">
        <f>VLOOKUP(B172,'Razzball Projections'!$B$2:$W$322,22,FALSE)</f>
        <v>$6</v>
      </c>
    </row>
    <row customHeight="1" r="173" ht="15.0">
      <c s="44" r="A173">
        <v>171.0</v>
      </c>
      <c t="str" s="29" r="B173">
        <f>'Razzball Projections'!B172</f>
        <v>Andre Brown</v>
      </c>
      <c t="str" s="4" r="C173">
        <f>VLOOKUP(B173,'Razzball Projections'!$B$2:$W$322,2,FALSE)</f>
        <v>RB</v>
      </c>
      <c t="str" s="4" r="D173">
        <f>VLOOKUP(B173,'Razzball Projections'!$B$2:$W$322,3,FALSE)</f>
        <v>HOU</v>
      </c>
      <c t="str" s="4" r="E173">
        <f>VLOOKUP(B173,'Rankings - Cheat Sheet'!$B$3:$E$323,4,FALSE)</f>
        <v/>
      </c>
      <c t="str" s="4" r="F173">
        <f>VLOOKUP(B173,'Razzball Projections'!$B$2:$W$322,4,FALSE)</f>
        <v>0</v>
      </c>
      <c t="str" s="4" r="G173">
        <f>VLOOKUP(B173,'Razzball Projections'!$B$2:$W$322,5,FALSE)</f>
        <v>0</v>
      </c>
      <c t="str" s="4" r="H173">
        <f>VLOOKUP(B173,'Razzball Projections'!$B$2:$W$322,6,FALSE)</f>
        <v>0</v>
      </c>
      <c t="str" s="4" r="I173">
        <f>VLOOKUP(B173,'Razzball Projections'!$B$2:$W$322,7,FALSE)</f>
        <v>0</v>
      </c>
      <c t="str" s="4" r="J173">
        <f>VLOOKUP(B173,'Razzball Projections'!$B$2:$W$322,8,FALSE)</f>
        <v>0</v>
      </c>
      <c t="str" s="4" r="K173">
        <f>VLOOKUP(B173,'Razzball Projections'!$B$2:$W$322,9,FALSE)</f>
        <v>0</v>
      </c>
      <c t="str" s="4" r="L173">
        <f>VLOOKUP(B173,'Razzball Projections'!$B$2:$W$322,10,FALSE)</f>
        <v>152</v>
      </c>
      <c t="str" s="4" r="M173">
        <f>VLOOKUP(B173,'Razzball Projections'!$B$2:$W$322,11,FALSE)</f>
        <v>609</v>
      </c>
      <c t="str" s="4" r="N173">
        <f>VLOOKUP(B173,'Razzball Projections'!$B$2:$W$322,12,FALSE)</f>
        <v>4</v>
      </c>
      <c t="str" s="4" r="O173">
        <f>VLOOKUP(B173,'Razzball Projections'!$B$2:$W$322,13,FALSE)</f>
        <v>1</v>
      </c>
      <c t="str" s="4" r="P173">
        <f>VLOOKUP(B173,'Razzball Projections'!$B$2:$W$322,14,FALSE)</f>
        <v>24</v>
      </c>
      <c t="str" s="4" r="Q173">
        <f>VLOOKUP(B173,'Razzball Projections'!$B$2:$W$322,15,FALSE)</f>
        <v>111</v>
      </c>
      <c t="str" s="4" r="R173">
        <f>VLOOKUP(B173,'Razzball Projections'!$B$2:$W$322,16,FALSE)</f>
        <v>0</v>
      </c>
      <c t="str" s="33" r="S173">
        <f>VLOOKUP(B173,'Razzball Projections'!$B$2:$W$322,17,FALSE)</f>
        <v>94.6</v>
      </c>
      <c t="str" s="33" r="T173">
        <f>VLOOKUP(B173,'Razzball Projections'!$B$2:$W$322,18,FALSE)</f>
        <v>106.6</v>
      </c>
      <c t="str" s="33" r="U173">
        <f>VLOOKUP(B173,'Razzball Projections'!$B$2:$W$322,19,FALSE)</f>
        <v>118.6</v>
      </c>
      <c t="str" s="45" r="V173">
        <f>VLOOKUP(B173,'Razzball Projections'!$B$2:$W$322,20,FALSE)</f>
        <v>$0</v>
      </c>
      <c t="str" s="45" r="W173">
        <f>VLOOKUP(B173,'Razzball Projections'!$B$2:$W$322,21,FALSE)</f>
        <v>$0</v>
      </c>
      <c t="str" s="45" r="X173">
        <f>VLOOKUP(B173,'Razzball Projections'!$B$2:$W$322,22,FALSE)</f>
        <v>$0</v>
      </c>
    </row>
    <row customHeight="1" r="174" ht="15.0">
      <c s="44" r="A174">
        <v>172.0</v>
      </c>
      <c t="str" s="29" r="B174">
        <f>'Razzball Projections'!B173</f>
        <v>Andre Roberts</v>
      </c>
      <c t="str" s="4" r="C174">
        <f>VLOOKUP(B174,'Razzball Projections'!$B$2:$W$322,2,FALSE)</f>
        <v>WR</v>
      </c>
      <c t="str" s="4" r="D174">
        <f>VLOOKUP(B174,'Razzball Projections'!$B$2:$W$322,3,FALSE)</f>
        <v>WAS</v>
      </c>
      <c t="str" s="4" r="E174">
        <f>VLOOKUP(B174,'Rankings - Cheat Sheet'!$B$3:$E$323,4,FALSE)</f>
        <v/>
      </c>
      <c t="str" s="4" r="F174">
        <f>VLOOKUP(B174,'Razzball Projections'!$B$2:$W$322,4,FALSE)</f>
        <v>0</v>
      </c>
      <c t="str" s="4" r="G174">
        <f>VLOOKUP(B174,'Razzball Projections'!$B$2:$W$322,5,FALSE)</f>
        <v>0</v>
      </c>
      <c t="str" s="4" r="H174">
        <f>VLOOKUP(B174,'Razzball Projections'!$B$2:$W$322,6,FALSE)</f>
        <v>0</v>
      </c>
      <c t="str" s="4" r="I174">
        <f>VLOOKUP(B174,'Razzball Projections'!$B$2:$W$322,7,FALSE)</f>
        <v>0</v>
      </c>
      <c t="str" s="4" r="J174">
        <f>VLOOKUP(B174,'Razzball Projections'!$B$2:$W$322,8,FALSE)</f>
        <v>0</v>
      </c>
      <c t="str" s="4" r="K174">
        <f>VLOOKUP(B174,'Razzball Projections'!$B$2:$W$322,9,FALSE)</f>
        <v>0</v>
      </c>
      <c t="str" s="4" r="L174">
        <f>VLOOKUP(B174,'Razzball Projections'!$B$2:$W$322,10,FALSE)</f>
        <v>2</v>
      </c>
      <c t="str" s="4" r="M174">
        <f>VLOOKUP(B174,'Razzball Projections'!$B$2:$W$322,11,FALSE)</f>
        <v>9</v>
      </c>
      <c t="str" s="4" r="N174">
        <f>VLOOKUP(B174,'Razzball Projections'!$B$2:$W$322,12,FALSE)</f>
        <v>0</v>
      </c>
      <c t="str" s="4" r="O174">
        <f>VLOOKUP(B174,'Razzball Projections'!$B$2:$W$322,13,FALSE)</f>
        <v>1</v>
      </c>
      <c t="str" s="4" r="P174">
        <f>VLOOKUP(B174,'Razzball Projections'!$B$2:$W$322,14,FALSE)</f>
        <v>47</v>
      </c>
      <c t="str" s="4" r="Q174">
        <f>VLOOKUP(B174,'Razzball Projections'!$B$2:$W$322,15,FALSE)</f>
        <v>541</v>
      </c>
      <c t="str" s="4" r="R174">
        <f>VLOOKUP(B174,'Razzball Projections'!$B$2:$W$322,16,FALSE)</f>
        <v>3</v>
      </c>
      <c t="str" s="33" r="S174">
        <f>VLOOKUP(B174,'Razzball Projections'!$B$2:$W$322,17,FALSE)</f>
        <v>71.3</v>
      </c>
      <c t="str" s="33" r="T174">
        <f>VLOOKUP(B174,'Razzball Projections'!$B$2:$W$322,18,FALSE)</f>
        <v>94.7</v>
      </c>
      <c t="str" s="33" r="U174">
        <f>VLOOKUP(B174,'Razzball Projections'!$B$2:$W$322,19,FALSE)</f>
        <v>118.1</v>
      </c>
      <c t="str" s="45" r="V174">
        <f>VLOOKUP(B174,'Razzball Projections'!$B$2:$W$322,20,FALSE)</f>
        <v>$0</v>
      </c>
      <c t="str" s="45" r="W174">
        <f>VLOOKUP(B174,'Razzball Projections'!$B$2:$W$322,21,FALSE)</f>
        <v>$0</v>
      </c>
      <c t="str" s="45" r="X174">
        <f>VLOOKUP(B174,'Razzball Projections'!$B$2:$W$322,22,FALSE)</f>
        <v>$0</v>
      </c>
    </row>
    <row customHeight="1" r="175" ht="15.0">
      <c s="44" r="A175">
        <v>173.0</v>
      </c>
      <c t="str" s="29" r="B175">
        <f>'Razzball Projections'!B174</f>
        <v>Donnie Avery</v>
      </c>
      <c t="str" s="4" r="C175">
        <f>VLOOKUP(B175,'Razzball Projections'!$B$2:$W$322,2,FALSE)</f>
        <v>WR</v>
      </c>
      <c t="str" s="4" r="D175">
        <f>VLOOKUP(B175,'Razzball Projections'!$B$2:$W$322,3,FALSE)</f>
        <v>KC</v>
      </c>
      <c t="str" s="4" r="E175">
        <f>VLOOKUP(B175,'Rankings - Cheat Sheet'!$B$3:$E$323,4,FALSE)</f>
        <v/>
      </c>
      <c t="str" s="4" r="F175">
        <f>VLOOKUP(B175,'Razzball Projections'!$B$2:$W$322,4,FALSE)</f>
        <v>0</v>
      </c>
      <c t="str" s="4" r="G175">
        <f>VLOOKUP(B175,'Razzball Projections'!$B$2:$W$322,5,FALSE)</f>
        <v>0</v>
      </c>
      <c t="str" s="4" r="H175">
        <f>VLOOKUP(B175,'Razzball Projections'!$B$2:$W$322,6,FALSE)</f>
        <v>0</v>
      </c>
      <c t="str" s="4" r="I175">
        <f>VLOOKUP(B175,'Razzball Projections'!$B$2:$W$322,7,FALSE)</f>
        <v>0</v>
      </c>
      <c t="str" s="4" r="J175">
        <f>VLOOKUP(B175,'Razzball Projections'!$B$2:$W$322,8,FALSE)</f>
        <v>0</v>
      </c>
      <c t="str" s="4" r="K175">
        <f>VLOOKUP(B175,'Razzball Projections'!$B$2:$W$322,9,FALSE)</f>
        <v>0</v>
      </c>
      <c t="str" s="4" r="L175">
        <f>VLOOKUP(B175,'Razzball Projections'!$B$2:$W$322,10,FALSE)</f>
        <v>0</v>
      </c>
      <c t="str" s="4" r="M175">
        <f>VLOOKUP(B175,'Razzball Projections'!$B$2:$W$322,11,FALSE)</f>
        <v>0</v>
      </c>
      <c t="str" s="4" r="N175">
        <f>VLOOKUP(B175,'Razzball Projections'!$B$2:$W$322,12,FALSE)</f>
        <v>0</v>
      </c>
      <c t="str" s="4" r="O175">
        <f>VLOOKUP(B175,'Razzball Projections'!$B$2:$W$322,13,FALSE)</f>
        <v>0</v>
      </c>
      <c t="str" s="4" r="P175">
        <f>VLOOKUP(B175,'Razzball Projections'!$B$2:$W$322,14,FALSE)</f>
        <v>43</v>
      </c>
      <c t="str" s="4" r="Q175">
        <f>VLOOKUP(B175,'Razzball Projections'!$B$2:$W$322,15,FALSE)</f>
        <v>586</v>
      </c>
      <c t="str" s="4" r="R175">
        <f>VLOOKUP(B175,'Razzball Projections'!$B$2:$W$322,16,FALSE)</f>
        <v>3</v>
      </c>
      <c t="str" s="33" r="S175">
        <f>VLOOKUP(B175,'Razzball Projections'!$B$2:$W$322,17,FALSE)</f>
        <v>74.2</v>
      </c>
      <c t="str" s="33" r="T175">
        <f>VLOOKUP(B175,'Razzball Projections'!$B$2:$W$322,18,FALSE)</f>
        <v>95.7</v>
      </c>
      <c t="str" s="33" r="U175">
        <f>VLOOKUP(B175,'Razzball Projections'!$B$2:$W$322,19,FALSE)</f>
        <v>117.2</v>
      </c>
      <c t="str" s="45" r="V175">
        <f>VLOOKUP(B175,'Razzball Projections'!$B$2:$W$322,20,FALSE)</f>
        <v>$0</v>
      </c>
      <c t="str" s="45" r="W175">
        <f>VLOOKUP(B175,'Razzball Projections'!$B$2:$W$322,21,FALSE)</f>
        <v>$0</v>
      </c>
      <c t="str" s="45" r="X175">
        <f>VLOOKUP(B175,'Razzball Projections'!$B$2:$W$322,22,FALSE)</f>
        <v>$0</v>
      </c>
    </row>
    <row customHeight="1" r="176" ht="15.0">
      <c s="44" r="A176">
        <v>174.0</v>
      </c>
      <c t="str" s="29" r="B176">
        <f>'Razzball Projections'!B175</f>
        <v>Marqise Lee</v>
      </c>
      <c t="str" s="4" r="C176">
        <f>VLOOKUP(B176,'Razzball Projections'!$B$2:$W$322,2,FALSE)</f>
        <v>WR</v>
      </c>
      <c t="str" s="4" r="D176">
        <f>VLOOKUP(B176,'Razzball Projections'!$B$2:$W$322,3,FALSE)</f>
        <v>JAC</v>
      </c>
      <c t="str" s="4" r="E176">
        <f>VLOOKUP(B176,'Rankings - Cheat Sheet'!$B$3:$E$323,4,FALSE)</f>
        <v/>
      </c>
      <c t="str" s="4" r="F176">
        <f>VLOOKUP(B176,'Razzball Projections'!$B$2:$W$322,4,FALSE)</f>
        <v>0</v>
      </c>
      <c t="str" s="4" r="G176">
        <f>VLOOKUP(B176,'Razzball Projections'!$B$2:$W$322,5,FALSE)</f>
        <v>0</v>
      </c>
      <c t="str" s="4" r="H176">
        <f>VLOOKUP(B176,'Razzball Projections'!$B$2:$W$322,6,FALSE)</f>
        <v>0</v>
      </c>
      <c t="str" s="4" r="I176">
        <f>VLOOKUP(B176,'Razzball Projections'!$B$2:$W$322,7,FALSE)</f>
        <v>0</v>
      </c>
      <c t="str" s="4" r="J176">
        <f>VLOOKUP(B176,'Razzball Projections'!$B$2:$W$322,8,FALSE)</f>
        <v>0</v>
      </c>
      <c t="str" s="4" r="K176">
        <f>VLOOKUP(B176,'Razzball Projections'!$B$2:$W$322,9,FALSE)</f>
        <v>0</v>
      </c>
      <c t="str" s="4" r="L176">
        <f>VLOOKUP(B176,'Razzball Projections'!$B$2:$W$322,10,FALSE)</f>
        <v>1</v>
      </c>
      <c t="str" s="4" r="M176">
        <f>VLOOKUP(B176,'Razzball Projections'!$B$2:$W$322,11,FALSE)</f>
        <v>9</v>
      </c>
      <c t="str" s="4" r="N176">
        <f>VLOOKUP(B176,'Razzball Projections'!$B$2:$W$322,12,FALSE)</f>
        <v>0</v>
      </c>
      <c t="str" s="4" r="O176">
        <f>VLOOKUP(B176,'Razzball Projections'!$B$2:$W$322,13,FALSE)</f>
        <v>1</v>
      </c>
      <c t="str" s="4" r="P176">
        <f>VLOOKUP(B176,'Razzball Projections'!$B$2:$W$322,14,FALSE)</f>
        <v>41</v>
      </c>
      <c t="str" s="4" r="Q176">
        <f>VLOOKUP(B176,'Razzball Projections'!$B$2:$W$322,15,FALSE)</f>
        <v>582</v>
      </c>
      <c t="str" s="4" r="R176">
        <f>VLOOKUP(B176,'Razzball Projections'!$B$2:$W$322,16,FALSE)</f>
        <v>3</v>
      </c>
      <c t="str" s="33" r="S176">
        <f>VLOOKUP(B176,'Razzball Projections'!$B$2:$W$322,17,FALSE)</f>
        <v>75.1</v>
      </c>
      <c t="str" s="33" r="T176">
        <f>VLOOKUP(B176,'Razzball Projections'!$B$2:$W$322,18,FALSE)</f>
        <v>95.6</v>
      </c>
      <c t="str" s="33" r="U176">
        <f>VLOOKUP(B176,'Razzball Projections'!$B$2:$W$322,19,FALSE)</f>
        <v>116.1</v>
      </c>
      <c t="str" s="45" r="V176">
        <f>VLOOKUP(B176,'Razzball Projections'!$B$2:$W$322,20,FALSE)</f>
        <v>$0</v>
      </c>
      <c t="str" s="45" r="W176">
        <f>VLOOKUP(B176,'Razzball Projections'!$B$2:$W$322,21,FALSE)</f>
        <v>$0</v>
      </c>
      <c t="str" s="45" r="X176">
        <f>VLOOKUP(B176,'Razzball Projections'!$B$2:$W$322,22,FALSE)</f>
        <v>$0</v>
      </c>
    </row>
    <row customHeight="1" r="177" ht="15.0">
      <c s="44" r="A177">
        <v>175.0</v>
      </c>
      <c t="str" s="29" r="B177">
        <f>'Razzball Projections'!B176</f>
        <v>Jace Amaro</v>
      </c>
      <c t="str" s="4" r="C177">
        <f>VLOOKUP(B177,'Razzball Projections'!$B$2:$W$322,2,FALSE)</f>
        <v>TE</v>
      </c>
      <c t="str" s="4" r="D177">
        <f>VLOOKUP(B177,'Razzball Projections'!$B$2:$W$322,3,FALSE)</f>
        <v>NYJ</v>
      </c>
      <c t="str" s="4" r="E177">
        <f>VLOOKUP(B177,'Rankings - Cheat Sheet'!$B$3:$E$323,4,FALSE)</f>
        <v/>
      </c>
      <c t="str" s="4" r="F177">
        <f>VLOOKUP(B177,'Razzball Projections'!$B$2:$W$322,4,FALSE)</f>
        <v>0</v>
      </c>
      <c t="str" s="4" r="G177">
        <f>VLOOKUP(B177,'Razzball Projections'!$B$2:$W$322,5,FALSE)</f>
        <v>0</v>
      </c>
      <c t="str" s="4" r="H177">
        <f>VLOOKUP(B177,'Razzball Projections'!$B$2:$W$322,6,FALSE)</f>
        <v>0</v>
      </c>
      <c t="str" s="4" r="I177">
        <f>VLOOKUP(B177,'Razzball Projections'!$B$2:$W$322,7,FALSE)</f>
        <v>0</v>
      </c>
      <c t="str" s="4" r="J177">
        <f>VLOOKUP(B177,'Razzball Projections'!$B$2:$W$322,8,FALSE)</f>
        <v>0</v>
      </c>
      <c t="str" s="4" r="K177">
        <f>VLOOKUP(B177,'Razzball Projections'!$B$2:$W$322,9,FALSE)</f>
        <v>0</v>
      </c>
      <c t="str" s="4" r="L177">
        <f>VLOOKUP(B177,'Razzball Projections'!$B$2:$W$322,10,FALSE)</f>
        <v>0</v>
      </c>
      <c t="str" s="4" r="M177">
        <f>VLOOKUP(B177,'Razzball Projections'!$B$2:$W$322,11,FALSE)</f>
        <v>0</v>
      </c>
      <c t="str" s="4" r="N177">
        <f>VLOOKUP(B177,'Razzball Projections'!$B$2:$W$322,12,FALSE)</f>
        <v>0</v>
      </c>
      <c t="str" s="4" r="O177">
        <f>VLOOKUP(B177,'Razzball Projections'!$B$2:$W$322,13,FALSE)</f>
        <v>0</v>
      </c>
      <c t="str" s="4" r="P177">
        <f>VLOOKUP(B177,'Razzball Projections'!$B$2:$W$322,14,FALSE)</f>
        <v>41</v>
      </c>
      <c t="str" s="4" r="Q177">
        <f>VLOOKUP(B177,'Razzball Projections'!$B$2:$W$322,15,FALSE)</f>
        <v>517</v>
      </c>
      <c t="str" s="4" r="R177">
        <f>VLOOKUP(B177,'Razzball Projections'!$B$2:$W$322,16,FALSE)</f>
        <v>4</v>
      </c>
      <c t="str" s="33" r="S177">
        <f>VLOOKUP(B177,'Razzball Projections'!$B$2:$W$322,17,FALSE)</f>
        <v>74.5</v>
      </c>
      <c t="str" s="33" r="T177">
        <f>VLOOKUP(B177,'Razzball Projections'!$B$2:$W$322,18,FALSE)</f>
        <v>95.0</v>
      </c>
      <c t="str" s="33" r="U177">
        <f>VLOOKUP(B177,'Razzball Projections'!$B$2:$W$322,19,FALSE)</f>
        <v>115.5</v>
      </c>
      <c t="str" s="45" r="V177">
        <f>VLOOKUP(B177,'Razzball Projections'!$B$2:$W$322,20,FALSE)</f>
        <v>$0</v>
      </c>
      <c t="str" s="45" r="W177">
        <f>VLOOKUP(B177,'Razzball Projections'!$B$2:$W$322,21,FALSE)</f>
        <v>$0</v>
      </c>
      <c t="str" s="45" r="X177">
        <f>VLOOKUP(B177,'Razzball Projections'!$B$2:$W$322,22,FALSE)</f>
        <v>$0</v>
      </c>
    </row>
    <row customHeight="1" r="178" ht="15.0">
      <c s="44" r="A178">
        <v>176.0</v>
      </c>
      <c t="str" s="29" r="B178">
        <f>'Razzball Projections'!B177</f>
        <v>Chris Ivory</v>
      </c>
      <c t="str" s="4" r="C178">
        <f>VLOOKUP(B178,'Razzball Projections'!$B$2:$W$322,2,FALSE)</f>
        <v>RB</v>
      </c>
      <c t="str" s="4" r="D178">
        <f>VLOOKUP(B178,'Razzball Projections'!$B$2:$W$322,3,FALSE)</f>
        <v>NYJ</v>
      </c>
      <c t="str" s="4" r="E178">
        <f>VLOOKUP(B178,'Rankings - Cheat Sheet'!$B$3:$E$323,4,FALSE)</f>
        <v/>
      </c>
      <c t="str" s="4" r="F178">
        <f>VLOOKUP(B178,'Razzball Projections'!$B$2:$W$322,4,FALSE)</f>
        <v>0</v>
      </c>
      <c t="str" s="4" r="G178">
        <f>VLOOKUP(B178,'Razzball Projections'!$B$2:$W$322,5,FALSE)</f>
        <v>0</v>
      </c>
      <c t="str" s="4" r="H178">
        <f>VLOOKUP(B178,'Razzball Projections'!$B$2:$W$322,6,FALSE)</f>
        <v>0</v>
      </c>
      <c t="str" s="4" r="I178">
        <f>VLOOKUP(B178,'Razzball Projections'!$B$2:$W$322,7,FALSE)</f>
        <v>0</v>
      </c>
      <c t="str" s="4" r="J178">
        <f>VLOOKUP(B178,'Razzball Projections'!$B$2:$W$322,8,FALSE)</f>
        <v>0</v>
      </c>
      <c t="str" s="4" r="K178">
        <f>VLOOKUP(B178,'Razzball Projections'!$B$2:$W$322,9,FALSE)</f>
        <v>0</v>
      </c>
      <c t="str" s="4" r="L178">
        <f>VLOOKUP(B178,'Razzball Projections'!$B$2:$W$322,10,FALSE)</f>
        <v>166</v>
      </c>
      <c t="str" s="4" r="M178">
        <f>VLOOKUP(B178,'Razzball Projections'!$B$2:$W$322,11,FALSE)</f>
        <v>759</v>
      </c>
      <c t="str" s="4" r="N178">
        <f>VLOOKUP(B178,'Razzball Projections'!$B$2:$W$322,12,FALSE)</f>
        <v>5</v>
      </c>
      <c t="str" s="4" r="O178">
        <f>VLOOKUP(B178,'Razzball Projections'!$B$2:$W$322,13,FALSE)</f>
        <v>2</v>
      </c>
      <c t="str" s="4" r="P178">
        <f>VLOOKUP(B178,'Razzball Projections'!$B$2:$W$322,14,FALSE)</f>
        <v>7</v>
      </c>
      <c t="str" s="4" r="Q178">
        <f>VLOOKUP(B178,'Razzball Projections'!$B$2:$W$322,15,FALSE)</f>
        <v>21</v>
      </c>
      <c t="str" s="4" r="R178">
        <f>VLOOKUP(B178,'Razzball Projections'!$B$2:$W$322,16,FALSE)</f>
        <v>0</v>
      </c>
      <c t="str" s="33" r="S178">
        <f>VLOOKUP(B178,'Razzball Projections'!$B$2:$W$322,17,FALSE)</f>
        <v>106.8</v>
      </c>
      <c t="str" s="33" r="T178">
        <f>VLOOKUP(B178,'Razzball Projections'!$B$2:$W$322,18,FALSE)</f>
        <v>110.3</v>
      </c>
      <c t="str" s="33" r="U178">
        <f>VLOOKUP(B178,'Razzball Projections'!$B$2:$W$322,19,FALSE)</f>
        <v>113.8</v>
      </c>
      <c t="str" s="45" r="V178">
        <f>VLOOKUP(B178,'Razzball Projections'!$B$2:$W$322,20,FALSE)</f>
        <v>$8</v>
      </c>
      <c t="str" s="45" r="W178">
        <f>VLOOKUP(B178,'Razzball Projections'!$B$2:$W$322,21,FALSE)</f>
        <v>$6</v>
      </c>
      <c t="str" s="45" r="X178">
        <f>VLOOKUP(B178,'Razzball Projections'!$B$2:$W$322,22,FALSE)</f>
        <v>$3</v>
      </c>
    </row>
    <row customHeight="1" r="179" ht="15.0">
      <c s="44" r="A179">
        <v>177.0</v>
      </c>
      <c t="str" s="29" r="B179">
        <f>'Razzball Projections'!B178</f>
        <v>Carlos Hyde</v>
      </c>
      <c t="str" s="4" r="C179">
        <f>VLOOKUP(B179,'Razzball Projections'!$B$2:$W$322,2,FALSE)</f>
        <v>RB</v>
      </c>
      <c t="str" s="4" r="D179">
        <f>VLOOKUP(B179,'Razzball Projections'!$B$2:$W$322,3,FALSE)</f>
        <v>SF</v>
      </c>
      <c t="str" s="4" r="E179">
        <f>VLOOKUP(B179,'Rankings - Cheat Sheet'!$B$3:$E$323,4,FALSE)</f>
        <v/>
      </c>
      <c t="str" s="4" r="F179">
        <f>VLOOKUP(B179,'Razzball Projections'!$B$2:$W$322,4,FALSE)</f>
        <v>0</v>
      </c>
      <c t="str" s="4" r="G179">
        <f>VLOOKUP(B179,'Razzball Projections'!$B$2:$W$322,5,FALSE)</f>
        <v>0</v>
      </c>
      <c t="str" s="4" r="H179">
        <f>VLOOKUP(B179,'Razzball Projections'!$B$2:$W$322,6,FALSE)</f>
        <v>0</v>
      </c>
      <c t="str" s="4" r="I179">
        <f>VLOOKUP(B179,'Razzball Projections'!$B$2:$W$322,7,FALSE)</f>
        <v>0</v>
      </c>
      <c t="str" s="4" r="J179">
        <f>VLOOKUP(B179,'Razzball Projections'!$B$2:$W$322,8,FALSE)</f>
        <v>0</v>
      </c>
      <c t="str" s="4" r="K179">
        <f>VLOOKUP(B179,'Razzball Projections'!$B$2:$W$322,9,FALSE)</f>
        <v>0</v>
      </c>
      <c t="str" s="4" r="L179">
        <f>VLOOKUP(B179,'Razzball Projections'!$B$2:$W$322,10,FALSE)</f>
        <v>156</v>
      </c>
      <c t="str" s="4" r="M179">
        <f>VLOOKUP(B179,'Razzball Projections'!$B$2:$W$322,11,FALSE)</f>
        <v>598</v>
      </c>
      <c t="str" s="4" r="N179">
        <f>VLOOKUP(B179,'Razzball Projections'!$B$2:$W$322,12,FALSE)</f>
        <v>6</v>
      </c>
      <c t="str" s="4" r="O179">
        <f>VLOOKUP(B179,'Razzball Projections'!$B$2:$W$322,13,FALSE)</f>
        <v>1</v>
      </c>
      <c t="str" s="4" r="P179">
        <f>VLOOKUP(B179,'Razzball Projections'!$B$2:$W$322,14,FALSE)</f>
        <v>9</v>
      </c>
      <c t="str" s="4" r="Q179">
        <f>VLOOKUP(B179,'Razzball Projections'!$B$2:$W$322,15,FALSE)</f>
        <v>76</v>
      </c>
      <c t="str" s="4" r="R179">
        <f>VLOOKUP(B179,'Razzball Projections'!$B$2:$W$322,16,FALSE)</f>
        <v>0</v>
      </c>
      <c t="str" s="33" r="S179">
        <f>VLOOKUP(B179,'Razzball Projections'!$B$2:$W$322,17,FALSE)</f>
        <v>104.2</v>
      </c>
      <c t="str" s="33" r="T179">
        <f>VLOOKUP(B179,'Razzball Projections'!$B$2:$W$322,18,FALSE)</f>
        <v>108.7</v>
      </c>
      <c t="str" s="33" r="U179">
        <f>VLOOKUP(B179,'Razzball Projections'!$B$2:$W$322,19,FALSE)</f>
        <v>113.2</v>
      </c>
      <c t="str" s="45" r="V179">
        <f>VLOOKUP(B179,'Razzball Projections'!$B$2:$W$322,20,FALSE)</f>
        <v>$3</v>
      </c>
      <c t="str" s="45" r="W179">
        <f>VLOOKUP(B179,'Razzball Projections'!$B$2:$W$322,21,FALSE)</f>
        <v>$3</v>
      </c>
      <c t="str" s="45" r="X179">
        <f>VLOOKUP(B179,'Razzball Projections'!$B$2:$W$322,22,FALSE)</f>
        <v>$3</v>
      </c>
    </row>
    <row customHeight="1" r="180" ht="15.0">
      <c s="44" r="A180">
        <v>178.0</v>
      </c>
      <c t="str" s="29" r="B180">
        <f>'Razzball Projections'!B179</f>
        <v>Ahmad Bradshaw</v>
      </c>
      <c t="str" s="4" r="C180">
        <f>VLOOKUP(B180,'Razzball Projections'!$B$2:$W$322,2,FALSE)</f>
        <v>RB</v>
      </c>
      <c t="str" s="4" r="D180">
        <f>VLOOKUP(B180,'Razzball Projections'!$B$2:$W$322,3,FALSE)</f>
        <v>IND</v>
      </c>
      <c t="str" s="4" r="E180">
        <f>VLOOKUP(B180,'Rankings - Cheat Sheet'!$B$3:$E$323,4,FALSE)</f>
        <v/>
      </c>
      <c t="str" s="4" r="F180">
        <f>VLOOKUP(B180,'Razzball Projections'!$B$2:$W$322,4,FALSE)</f>
        <v>0</v>
      </c>
      <c t="str" s="4" r="G180">
        <f>VLOOKUP(B180,'Razzball Projections'!$B$2:$W$322,5,FALSE)</f>
        <v>0</v>
      </c>
      <c t="str" s="4" r="H180">
        <f>VLOOKUP(B180,'Razzball Projections'!$B$2:$W$322,6,FALSE)</f>
        <v>0</v>
      </c>
      <c t="str" s="4" r="I180">
        <f>VLOOKUP(B180,'Razzball Projections'!$B$2:$W$322,7,FALSE)</f>
        <v>0</v>
      </c>
      <c t="str" s="4" r="J180">
        <f>VLOOKUP(B180,'Razzball Projections'!$B$2:$W$322,8,FALSE)</f>
        <v>0</v>
      </c>
      <c t="str" s="4" r="K180">
        <f>VLOOKUP(B180,'Razzball Projections'!$B$2:$W$322,9,FALSE)</f>
        <v>0</v>
      </c>
      <c t="str" s="4" r="L180">
        <f>VLOOKUP(B180,'Razzball Projections'!$B$2:$W$322,10,FALSE)</f>
        <v>128</v>
      </c>
      <c t="str" s="4" r="M180">
        <f>VLOOKUP(B180,'Razzball Projections'!$B$2:$W$322,11,FALSE)</f>
        <v>528</v>
      </c>
      <c t="str" s="4" r="N180">
        <f>VLOOKUP(B180,'Razzball Projections'!$B$2:$W$322,12,FALSE)</f>
        <v>5</v>
      </c>
      <c t="str" s="4" r="O180">
        <f>VLOOKUP(B180,'Razzball Projections'!$B$2:$W$322,13,FALSE)</f>
        <v>2</v>
      </c>
      <c t="str" s="4" r="P180">
        <f>VLOOKUP(B180,'Razzball Projections'!$B$2:$W$322,14,FALSE)</f>
        <v>18</v>
      </c>
      <c t="str" s="4" r="Q180">
        <f>VLOOKUP(B180,'Razzball Projections'!$B$2:$W$322,15,FALSE)</f>
        <v>134</v>
      </c>
      <c t="str" s="4" r="R180">
        <f>VLOOKUP(B180,'Razzball Projections'!$B$2:$W$322,16,FALSE)</f>
        <v>0</v>
      </c>
      <c t="str" s="33" r="S180">
        <f>VLOOKUP(B180,'Razzball Projections'!$B$2:$W$322,17,FALSE)</f>
        <v>95.0</v>
      </c>
      <c t="str" s="33" r="T180">
        <f>VLOOKUP(B180,'Razzball Projections'!$B$2:$W$322,18,FALSE)</f>
        <v>104.0</v>
      </c>
      <c t="str" s="33" r="U180">
        <f>VLOOKUP(B180,'Razzball Projections'!$B$2:$W$322,19,FALSE)</f>
        <v>113.0</v>
      </c>
      <c t="str" s="45" r="V180">
        <f>VLOOKUP(B180,'Razzball Projections'!$B$2:$W$322,20,FALSE)</f>
        <v>$0</v>
      </c>
      <c t="str" s="45" r="W180">
        <f>VLOOKUP(B180,'Razzball Projections'!$B$2:$W$322,21,FALSE)</f>
        <v>$0</v>
      </c>
      <c t="str" s="45" r="X180">
        <f>VLOOKUP(B180,'Razzball Projections'!$B$2:$W$322,22,FALSE)</f>
        <v>$0</v>
      </c>
    </row>
    <row customHeight="1" r="181" ht="15.0">
      <c s="44" r="A181">
        <v>179.0</v>
      </c>
      <c t="str" s="29" r="B181">
        <f>'Razzball Projections'!B180</f>
        <v>Garrett Graham</v>
      </c>
      <c t="str" s="4" r="C181">
        <f>VLOOKUP(B181,'Razzball Projections'!$B$2:$W$322,2,FALSE)</f>
        <v>TE</v>
      </c>
      <c t="str" s="4" r="D181">
        <f>VLOOKUP(B181,'Razzball Projections'!$B$2:$W$322,3,FALSE)</f>
        <v>HOU</v>
      </c>
      <c t="str" s="4" r="E181">
        <f>VLOOKUP(B181,'Rankings - Cheat Sheet'!$B$3:$E$323,4,FALSE)</f>
        <v/>
      </c>
      <c t="str" s="4" r="F181">
        <f>VLOOKUP(B181,'Razzball Projections'!$B$2:$W$322,4,FALSE)</f>
        <v>0</v>
      </c>
      <c t="str" s="4" r="G181">
        <f>VLOOKUP(B181,'Razzball Projections'!$B$2:$W$322,5,FALSE)</f>
        <v>0</v>
      </c>
      <c t="str" s="4" r="H181">
        <f>VLOOKUP(B181,'Razzball Projections'!$B$2:$W$322,6,FALSE)</f>
        <v>0</v>
      </c>
      <c t="str" s="4" r="I181">
        <f>VLOOKUP(B181,'Razzball Projections'!$B$2:$W$322,7,FALSE)</f>
        <v>0</v>
      </c>
      <c t="str" s="4" r="J181">
        <f>VLOOKUP(B181,'Razzball Projections'!$B$2:$W$322,8,FALSE)</f>
        <v>0</v>
      </c>
      <c t="str" s="4" r="K181">
        <f>VLOOKUP(B181,'Razzball Projections'!$B$2:$W$322,9,FALSE)</f>
        <v>0</v>
      </c>
      <c t="str" s="4" r="L181">
        <f>VLOOKUP(B181,'Razzball Projections'!$B$2:$W$322,10,FALSE)</f>
        <v>0</v>
      </c>
      <c t="str" s="4" r="M181">
        <f>VLOOKUP(B181,'Razzball Projections'!$B$2:$W$322,11,FALSE)</f>
        <v>0</v>
      </c>
      <c t="str" s="4" r="N181">
        <f>VLOOKUP(B181,'Razzball Projections'!$B$2:$W$322,12,FALSE)</f>
        <v>0</v>
      </c>
      <c t="str" s="4" r="O181">
        <f>VLOOKUP(B181,'Razzball Projections'!$B$2:$W$322,13,FALSE)</f>
        <v>0</v>
      </c>
      <c t="str" s="4" r="P181">
        <f>VLOOKUP(B181,'Razzball Projections'!$B$2:$W$322,14,FALSE)</f>
        <v>45</v>
      </c>
      <c t="str" s="4" r="Q181">
        <f>VLOOKUP(B181,'Razzball Projections'!$B$2:$W$322,15,FALSE)</f>
        <v>497</v>
      </c>
      <c t="str" s="4" r="R181">
        <f>VLOOKUP(B181,'Razzball Projections'!$B$2:$W$322,16,FALSE)</f>
        <v>3</v>
      </c>
      <c t="str" s="33" r="S181">
        <f>VLOOKUP(B181,'Razzball Projections'!$B$2:$W$322,17,FALSE)</f>
        <v>67.7</v>
      </c>
      <c t="str" s="33" r="T181">
        <f>VLOOKUP(B181,'Razzball Projections'!$B$2:$W$322,18,FALSE)</f>
        <v>90.2</v>
      </c>
      <c t="str" s="33" r="U181">
        <f>VLOOKUP(B181,'Razzball Projections'!$B$2:$W$322,19,FALSE)</f>
        <v>112.7</v>
      </c>
      <c t="str" s="45" r="V181">
        <f>VLOOKUP(B181,'Razzball Projections'!$B$2:$W$322,20,FALSE)</f>
        <v>$0</v>
      </c>
      <c t="str" s="45" r="W181">
        <f>VLOOKUP(B181,'Razzball Projections'!$B$2:$W$322,21,FALSE)</f>
        <v>$0</v>
      </c>
      <c t="str" s="45" r="X181">
        <f>VLOOKUP(B181,'Razzball Projections'!$B$2:$W$322,22,FALSE)</f>
        <v>$0</v>
      </c>
    </row>
    <row customHeight="1" r="182" ht="15.0">
      <c s="44" r="A182">
        <v>180.0</v>
      </c>
      <c t="str" s="29" r="B182">
        <f>'Razzball Projections'!B181</f>
        <v>Steve Johnson</v>
      </c>
      <c t="str" s="4" r="C182">
        <f>VLOOKUP(B182,'Razzball Projections'!$B$2:$W$322,2,FALSE)</f>
        <v>WR</v>
      </c>
      <c t="str" s="4" r="D182">
        <f>VLOOKUP(B182,'Razzball Projections'!$B$2:$W$322,3,FALSE)</f>
        <v>SF</v>
      </c>
      <c t="str" s="4" r="E182">
        <f>VLOOKUP(B182,'Rankings - Cheat Sheet'!$B$3:$E$323,4,FALSE)</f>
        <v/>
      </c>
      <c t="str" s="4" r="F182">
        <f>VLOOKUP(B182,'Razzball Projections'!$B$2:$W$322,4,FALSE)</f>
        <v>0</v>
      </c>
      <c t="str" s="4" r="G182">
        <f>VLOOKUP(B182,'Razzball Projections'!$B$2:$W$322,5,FALSE)</f>
        <v>0</v>
      </c>
      <c t="str" s="4" r="H182">
        <f>VLOOKUP(B182,'Razzball Projections'!$B$2:$W$322,6,FALSE)</f>
        <v>0</v>
      </c>
      <c t="str" s="4" r="I182">
        <f>VLOOKUP(B182,'Razzball Projections'!$B$2:$W$322,7,FALSE)</f>
        <v>0</v>
      </c>
      <c t="str" s="4" r="J182">
        <f>VLOOKUP(B182,'Razzball Projections'!$B$2:$W$322,8,FALSE)</f>
        <v>0</v>
      </c>
      <c t="str" s="4" r="K182">
        <f>VLOOKUP(B182,'Razzball Projections'!$B$2:$W$322,9,FALSE)</f>
        <v>0</v>
      </c>
      <c t="str" s="4" r="L182">
        <f>VLOOKUP(B182,'Razzball Projections'!$B$2:$W$322,10,FALSE)</f>
        <v>0</v>
      </c>
      <c t="str" s="4" r="M182">
        <f>VLOOKUP(B182,'Razzball Projections'!$B$2:$W$322,11,FALSE)</f>
        <v>0</v>
      </c>
      <c t="str" s="4" r="N182">
        <f>VLOOKUP(B182,'Razzball Projections'!$B$2:$W$322,12,FALSE)</f>
        <v>0</v>
      </c>
      <c t="str" s="4" r="O182">
        <f>VLOOKUP(B182,'Razzball Projections'!$B$2:$W$322,13,FALSE)</f>
        <v>1</v>
      </c>
      <c t="str" s="4" r="P182">
        <f>VLOOKUP(B182,'Razzball Projections'!$B$2:$W$322,14,FALSE)</f>
        <v>42</v>
      </c>
      <c t="str" s="4" r="Q182">
        <f>VLOOKUP(B182,'Razzball Projections'!$B$2:$W$322,15,FALSE)</f>
        <v>530</v>
      </c>
      <c t="str" s="4" r="R182">
        <f>VLOOKUP(B182,'Razzball Projections'!$B$2:$W$322,16,FALSE)</f>
        <v>3</v>
      </c>
      <c t="str" s="33" r="S182">
        <f>VLOOKUP(B182,'Razzball Projections'!$B$2:$W$322,17,FALSE)</f>
        <v>67.2</v>
      </c>
      <c t="str" s="33" r="T182">
        <f>VLOOKUP(B182,'Razzball Projections'!$B$2:$W$322,18,FALSE)</f>
        <v>88.1</v>
      </c>
      <c t="str" s="33" r="U182">
        <f>VLOOKUP(B182,'Razzball Projections'!$B$2:$W$322,19,FALSE)</f>
        <v>108.9</v>
      </c>
      <c t="str" s="45" r="V182">
        <f>VLOOKUP(B182,'Razzball Projections'!$B$2:$W$322,20,FALSE)</f>
        <v>$0</v>
      </c>
      <c t="str" s="45" r="W182">
        <f>VLOOKUP(B182,'Razzball Projections'!$B$2:$W$322,21,FALSE)</f>
        <v>$0</v>
      </c>
      <c t="str" s="45" r="X182">
        <f>VLOOKUP(B182,'Razzball Projections'!$B$2:$W$322,22,FALSE)</f>
        <v>$0</v>
      </c>
    </row>
    <row customHeight="1" r="183" ht="15.0">
      <c s="44" r="A183">
        <v>181.0</v>
      </c>
      <c t="str" s="29" r="B183">
        <f>'Razzball Projections'!B182</f>
        <v>Marcedes Lewis</v>
      </c>
      <c t="str" s="4" r="C183">
        <f>VLOOKUP(B183,'Razzball Projections'!$B$2:$W$322,2,FALSE)</f>
        <v>TE</v>
      </c>
      <c t="str" s="4" r="D183">
        <f>VLOOKUP(B183,'Razzball Projections'!$B$2:$W$322,3,FALSE)</f>
        <v>JAC</v>
      </c>
      <c t="str" s="4" r="E183">
        <f>VLOOKUP(B183,'Rankings - Cheat Sheet'!$B$3:$E$323,4,FALSE)</f>
        <v/>
      </c>
      <c t="str" s="4" r="F183">
        <f>VLOOKUP(B183,'Razzball Projections'!$B$2:$W$322,4,FALSE)</f>
        <v>0</v>
      </c>
      <c t="str" s="4" r="G183">
        <f>VLOOKUP(B183,'Razzball Projections'!$B$2:$W$322,5,FALSE)</f>
        <v>0</v>
      </c>
      <c t="str" s="4" r="H183">
        <f>VLOOKUP(B183,'Razzball Projections'!$B$2:$W$322,6,FALSE)</f>
        <v>0</v>
      </c>
      <c t="str" s="4" r="I183">
        <f>VLOOKUP(B183,'Razzball Projections'!$B$2:$W$322,7,FALSE)</f>
        <v>0</v>
      </c>
      <c t="str" s="4" r="J183">
        <f>VLOOKUP(B183,'Razzball Projections'!$B$2:$W$322,8,FALSE)</f>
        <v>0</v>
      </c>
      <c t="str" s="4" r="K183">
        <f>VLOOKUP(B183,'Razzball Projections'!$B$2:$W$322,9,FALSE)</f>
        <v>0</v>
      </c>
      <c t="str" s="4" r="L183">
        <f>VLOOKUP(B183,'Razzball Projections'!$B$2:$W$322,10,FALSE)</f>
        <v>0</v>
      </c>
      <c t="str" s="4" r="M183">
        <f>VLOOKUP(B183,'Razzball Projections'!$B$2:$W$322,11,FALSE)</f>
        <v>0</v>
      </c>
      <c t="str" s="4" r="N183">
        <f>VLOOKUP(B183,'Razzball Projections'!$B$2:$W$322,12,FALSE)</f>
        <v>0</v>
      </c>
      <c t="str" s="4" r="O183">
        <f>VLOOKUP(B183,'Razzball Projections'!$B$2:$W$322,13,FALSE)</f>
        <v>0</v>
      </c>
      <c t="str" s="4" r="P183">
        <f>VLOOKUP(B183,'Razzball Projections'!$B$2:$W$322,14,FALSE)</f>
        <v>40</v>
      </c>
      <c t="str" s="4" r="Q183">
        <f>VLOOKUP(B183,'Razzball Projections'!$B$2:$W$322,15,FALSE)</f>
        <v>462</v>
      </c>
      <c t="str" s="4" r="R183">
        <f>VLOOKUP(B183,'Razzball Projections'!$B$2:$W$322,16,FALSE)</f>
        <v>4</v>
      </c>
      <c t="str" s="33" r="S183">
        <f>VLOOKUP(B183,'Razzball Projections'!$B$2:$W$322,17,FALSE)</f>
        <v>68.4</v>
      </c>
      <c t="str" s="33" r="T183">
        <f>VLOOKUP(B183,'Razzball Projections'!$B$2:$W$322,18,FALSE)</f>
        <v>88.4</v>
      </c>
      <c t="str" s="33" r="U183">
        <f>VLOOKUP(B183,'Razzball Projections'!$B$2:$W$322,19,FALSE)</f>
        <v>108.4</v>
      </c>
      <c t="str" s="45" r="V183">
        <f>VLOOKUP(B183,'Razzball Projections'!$B$2:$W$322,20,FALSE)</f>
        <v>$0</v>
      </c>
      <c t="str" s="45" r="W183">
        <f>VLOOKUP(B183,'Razzball Projections'!$B$2:$W$322,21,FALSE)</f>
        <v>$0</v>
      </c>
      <c t="str" s="45" r="X183">
        <f>VLOOKUP(B183,'Razzball Projections'!$B$2:$W$322,22,FALSE)</f>
        <v>$0</v>
      </c>
    </row>
    <row customHeight="1" r="184" ht="15.0">
      <c s="44" r="A184">
        <v>182.0</v>
      </c>
      <c t="str" s="29" r="B184">
        <f>'Razzball Projections'!B183</f>
        <v>Nate Burleson</v>
      </c>
      <c t="str" s="4" r="C184">
        <f>VLOOKUP(B184,'Razzball Projections'!$B$2:$W$322,2,FALSE)</f>
        <v>WR</v>
      </c>
      <c t="str" s="4" r="D184">
        <f>VLOOKUP(B184,'Razzball Projections'!$B$2:$W$322,3,FALSE)</f>
        <v>CLE</v>
      </c>
      <c t="str" s="4" r="E184">
        <f>VLOOKUP(B184,'Rankings - Cheat Sheet'!$B$3:$E$323,4,FALSE)</f>
        <v/>
      </c>
      <c t="str" s="4" r="F184">
        <f>VLOOKUP(B184,'Razzball Projections'!$B$2:$W$322,4,FALSE)</f>
        <v>0</v>
      </c>
      <c t="str" s="4" r="G184">
        <f>VLOOKUP(B184,'Razzball Projections'!$B$2:$W$322,5,FALSE)</f>
        <v>0</v>
      </c>
      <c t="str" s="4" r="H184">
        <f>VLOOKUP(B184,'Razzball Projections'!$B$2:$W$322,6,FALSE)</f>
        <v>0</v>
      </c>
      <c t="str" s="4" r="I184">
        <f>VLOOKUP(B184,'Razzball Projections'!$B$2:$W$322,7,FALSE)</f>
        <v>0</v>
      </c>
      <c t="str" s="4" r="J184">
        <f>VLOOKUP(B184,'Razzball Projections'!$B$2:$W$322,8,FALSE)</f>
        <v>0</v>
      </c>
      <c t="str" s="4" r="K184">
        <f>VLOOKUP(B184,'Razzball Projections'!$B$2:$W$322,9,FALSE)</f>
        <v>0</v>
      </c>
      <c t="str" s="4" r="L184">
        <f>VLOOKUP(B184,'Razzball Projections'!$B$2:$W$322,10,FALSE)</f>
        <v>1</v>
      </c>
      <c t="str" s="4" r="M184">
        <f>VLOOKUP(B184,'Razzball Projections'!$B$2:$W$322,11,FALSE)</f>
        <v>5</v>
      </c>
      <c t="str" s="4" r="N184">
        <f>VLOOKUP(B184,'Razzball Projections'!$B$2:$W$322,12,FALSE)</f>
        <v>0</v>
      </c>
      <c t="str" s="4" r="O184">
        <f>VLOOKUP(B184,'Razzball Projections'!$B$2:$W$322,13,FALSE)</f>
        <v>0</v>
      </c>
      <c t="str" s="4" r="P184">
        <f>VLOOKUP(B184,'Razzball Projections'!$B$2:$W$322,14,FALSE)</f>
        <v>41</v>
      </c>
      <c t="str" s="4" r="Q184">
        <f>VLOOKUP(B184,'Razzball Projections'!$B$2:$W$322,15,FALSE)</f>
        <v>492</v>
      </c>
      <c t="str" s="4" r="R184">
        <f>VLOOKUP(B184,'Razzball Projections'!$B$2:$W$322,16,FALSE)</f>
        <v>3</v>
      </c>
      <c t="str" s="33" r="S184">
        <f>VLOOKUP(B184,'Razzball Projections'!$B$2:$W$322,17,FALSE)</f>
        <v>67.1</v>
      </c>
      <c t="str" s="33" r="T184">
        <f>VLOOKUP(B184,'Razzball Projections'!$B$2:$W$322,18,FALSE)</f>
        <v>87.4</v>
      </c>
      <c t="str" s="33" r="U184">
        <f>VLOOKUP(B184,'Razzball Projections'!$B$2:$W$322,19,FALSE)</f>
        <v>107.8</v>
      </c>
      <c t="str" s="45" r="V184">
        <f>VLOOKUP(B184,'Razzball Projections'!$B$2:$W$322,20,FALSE)</f>
        <v>$0</v>
      </c>
      <c t="str" s="45" r="W184">
        <f>VLOOKUP(B184,'Razzball Projections'!$B$2:$W$322,21,FALSE)</f>
        <v>$0</v>
      </c>
      <c t="str" s="45" r="X184">
        <f>VLOOKUP(B184,'Razzball Projections'!$B$2:$W$322,22,FALSE)</f>
        <v>$0</v>
      </c>
    </row>
    <row customHeight="1" r="185" ht="15.0">
      <c s="44" r="A185">
        <v>183.0</v>
      </c>
      <c t="str" s="29" r="B185">
        <f>'Razzball Projections'!B184</f>
        <v>Jeremy Hill</v>
      </c>
      <c t="str" s="4" r="C185">
        <f>VLOOKUP(B185,'Razzball Projections'!$B$2:$W$322,2,FALSE)</f>
        <v>RB</v>
      </c>
      <c t="str" s="4" r="D185">
        <f>VLOOKUP(B185,'Razzball Projections'!$B$2:$W$322,3,FALSE)</f>
        <v>CIN</v>
      </c>
      <c t="str" s="4" r="E185">
        <f>VLOOKUP(B185,'Rankings - Cheat Sheet'!$B$3:$E$323,4,FALSE)</f>
        <v/>
      </c>
      <c t="str" s="4" r="F185">
        <f>VLOOKUP(B185,'Razzball Projections'!$B$2:$W$322,4,FALSE)</f>
        <v>0</v>
      </c>
      <c t="str" s="4" r="G185">
        <f>VLOOKUP(B185,'Razzball Projections'!$B$2:$W$322,5,FALSE)</f>
        <v>0</v>
      </c>
      <c t="str" s="4" r="H185">
        <f>VLOOKUP(B185,'Razzball Projections'!$B$2:$W$322,6,FALSE)</f>
        <v>0</v>
      </c>
      <c t="str" s="4" r="I185">
        <f>VLOOKUP(B185,'Razzball Projections'!$B$2:$W$322,7,FALSE)</f>
        <v>0</v>
      </c>
      <c t="str" s="4" r="J185">
        <f>VLOOKUP(B185,'Razzball Projections'!$B$2:$W$322,8,FALSE)</f>
        <v>0</v>
      </c>
      <c t="str" s="4" r="K185">
        <f>VLOOKUP(B185,'Razzball Projections'!$B$2:$W$322,9,FALSE)</f>
        <v>0</v>
      </c>
      <c t="str" s="4" r="L185">
        <f>VLOOKUP(B185,'Razzball Projections'!$B$2:$W$322,10,FALSE)</f>
        <v>134</v>
      </c>
      <c t="str" s="4" r="M185">
        <f>VLOOKUP(B185,'Razzball Projections'!$B$2:$W$322,11,FALSE)</f>
        <v>589</v>
      </c>
      <c t="str" s="4" r="N185">
        <f>VLOOKUP(B185,'Razzball Projections'!$B$2:$W$322,12,FALSE)</f>
        <v>6</v>
      </c>
      <c t="str" s="4" r="O185">
        <f>VLOOKUP(B185,'Razzball Projections'!$B$2:$W$322,13,FALSE)</f>
        <v>1</v>
      </c>
      <c t="str" s="4" r="P185">
        <f>VLOOKUP(B185,'Razzball Projections'!$B$2:$W$322,14,FALSE)</f>
        <v>8</v>
      </c>
      <c t="str" s="4" r="Q185">
        <f>VLOOKUP(B185,'Razzball Projections'!$B$2:$W$322,15,FALSE)</f>
        <v>59</v>
      </c>
      <c t="str" s="4" r="R185">
        <f>VLOOKUP(B185,'Razzball Projections'!$B$2:$W$322,16,FALSE)</f>
        <v>0</v>
      </c>
      <c t="str" s="33" r="S185">
        <f>VLOOKUP(B185,'Razzball Projections'!$B$2:$W$322,17,FALSE)</f>
        <v>99.8</v>
      </c>
      <c t="str" s="33" r="T185">
        <f>VLOOKUP(B185,'Razzball Projections'!$B$2:$W$322,18,FALSE)</f>
        <v>103.7</v>
      </c>
      <c t="str" s="33" r="U185">
        <f>VLOOKUP(B185,'Razzball Projections'!$B$2:$W$322,19,FALSE)</f>
        <v>107.6</v>
      </c>
      <c t="str" s="45" r="V185">
        <f>VLOOKUP(B185,'Razzball Projections'!$B$2:$W$322,20,FALSE)</f>
        <v>$6</v>
      </c>
      <c t="str" s="45" r="W185">
        <f>VLOOKUP(B185,'Razzball Projections'!$B$2:$W$322,21,FALSE)</f>
        <v>$4</v>
      </c>
      <c t="str" s="45" r="X185">
        <f>VLOOKUP(B185,'Razzball Projections'!$B$2:$W$322,22,FALSE)</f>
        <v>$3</v>
      </c>
    </row>
    <row customHeight="1" r="186" ht="15.0">
      <c s="44" r="A186">
        <v>184.0</v>
      </c>
      <c t="str" s="29" r="B186">
        <f>'Razzball Projections'!B185</f>
        <v>Mike Tolbert</v>
      </c>
      <c t="str" s="4" r="C186">
        <f>VLOOKUP(B186,'Razzball Projections'!$B$2:$W$322,2,FALSE)</f>
        <v>RB</v>
      </c>
      <c t="str" s="4" r="D186">
        <f>VLOOKUP(B186,'Razzball Projections'!$B$2:$W$322,3,FALSE)</f>
        <v>CAR</v>
      </c>
      <c t="str" s="4" r="E186">
        <f>VLOOKUP(B186,'Rankings - Cheat Sheet'!$B$3:$E$323,4,FALSE)</f>
        <v/>
      </c>
      <c t="str" s="4" r="F186">
        <f>VLOOKUP(B186,'Razzball Projections'!$B$2:$W$322,4,FALSE)</f>
        <v>0</v>
      </c>
      <c t="str" s="4" r="G186">
        <f>VLOOKUP(B186,'Razzball Projections'!$B$2:$W$322,5,FALSE)</f>
        <v>0</v>
      </c>
      <c t="str" s="4" r="H186">
        <f>VLOOKUP(B186,'Razzball Projections'!$B$2:$W$322,6,FALSE)</f>
        <v>0</v>
      </c>
      <c t="str" s="4" r="I186">
        <f>VLOOKUP(B186,'Razzball Projections'!$B$2:$W$322,7,FALSE)</f>
        <v>0</v>
      </c>
      <c t="str" s="4" r="J186">
        <f>VLOOKUP(B186,'Razzball Projections'!$B$2:$W$322,8,FALSE)</f>
        <v>0</v>
      </c>
      <c t="str" s="4" r="K186">
        <f>VLOOKUP(B186,'Razzball Projections'!$B$2:$W$322,9,FALSE)</f>
        <v>0</v>
      </c>
      <c t="str" s="4" r="L186">
        <f>VLOOKUP(B186,'Razzball Projections'!$B$2:$W$322,10,FALSE)</f>
        <v>77</v>
      </c>
      <c t="str" s="4" r="M186">
        <f>VLOOKUP(B186,'Razzball Projections'!$B$2:$W$322,11,FALSE)</f>
        <v>212</v>
      </c>
      <c t="str" s="4" r="N186">
        <f>VLOOKUP(B186,'Razzball Projections'!$B$2:$W$322,12,FALSE)</f>
        <v>5</v>
      </c>
      <c t="str" s="4" r="O186">
        <f>VLOOKUP(B186,'Razzball Projections'!$B$2:$W$322,13,FALSE)</f>
        <v>0</v>
      </c>
      <c t="str" s="4" r="P186">
        <f>VLOOKUP(B186,'Razzball Projections'!$B$2:$W$322,14,FALSE)</f>
        <v>28</v>
      </c>
      <c t="str" s="4" r="Q186">
        <f>VLOOKUP(B186,'Razzball Projections'!$B$2:$W$322,15,FALSE)</f>
        <v>163</v>
      </c>
      <c t="str" s="4" r="R186">
        <f>VLOOKUP(B186,'Razzball Projections'!$B$2:$W$322,16,FALSE)</f>
        <v>2</v>
      </c>
      <c t="str" s="33" r="S186">
        <f>VLOOKUP(B186,'Razzball Projections'!$B$2:$W$322,17,FALSE)</f>
        <v>79.5</v>
      </c>
      <c t="str" s="33" r="T186">
        <f>VLOOKUP(B186,'Razzball Projections'!$B$2:$W$322,18,FALSE)</f>
        <v>93.5</v>
      </c>
      <c t="str" s="33" r="U186">
        <f>VLOOKUP(B186,'Razzball Projections'!$B$2:$W$322,19,FALSE)</f>
        <v>107.5</v>
      </c>
      <c t="str" s="45" r="V186">
        <f>VLOOKUP(B186,'Razzball Projections'!$B$2:$W$322,20,FALSE)</f>
        <v>$1</v>
      </c>
      <c t="str" s="45" r="W186">
        <f>VLOOKUP(B186,'Razzball Projections'!$B$2:$W$322,21,FALSE)</f>
        <v>$1</v>
      </c>
      <c t="str" s="45" r="X186">
        <f>VLOOKUP(B186,'Razzball Projections'!$B$2:$W$322,22,FALSE)</f>
        <v>$1</v>
      </c>
    </row>
    <row customHeight="1" r="187" ht="15.0">
      <c s="44" r="A187">
        <v>185.0</v>
      </c>
      <c t="str" s="29" r="B187">
        <f>'Razzball Projections'!B186</f>
        <v>Brandon LaFell</v>
      </c>
      <c t="str" s="4" r="C187">
        <f>VLOOKUP(B187,'Razzball Projections'!$B$2:$W$322,2,FALSE)</f>
        <v>WR</v>
      </c>
      <c t="str" s="4" r="D187">
        <f>VLOOKUP(B187,'Razzball Projections'!$B$2:$W$322,3,FALSE)</f>
        <v>NE</v>
      </c>
      <c t="str" s="4" r="E187">
        <f>VLOOKUP(B187,'Rankings - Cheat Sheet'!$B$3:$E$323,4,FALSE)</f>
        <v/>
      </c>
      <c t="str" s="4" r="F187">
        <f>VLOOKUP(B187,'Razzball Projections'!$B$2:$W$322,4,FALSE)</f>
        <v>0</v>
      </c>
      <c t="str" s="4" r="G187">
        <f>VLOOKUP(B187,'Razzball Projections'!$B$2:$W$322,5,FALSE)</f>
        <v>0</v>
      </c>
      <c t="str" s="4" r="H187">
        <f>VLOOKUP(B187,'Razzball Projections'!$B$2:$W$322,6,FALSE)</f>
        <v>0</v>
      </c>
      <c t="str" s="4" r="I187">
        <f>VLOOKUP(B187,'Razzball Projections'!$B$2:$W$322,7,FALSE)</f>
        <v>0</v>
      </c>
      <c t="str" s="4" r="J187">
        <f>VLOOKUP(B187,'Razzball Projections'!$B$2:$W$322,8,FALSE)</f>
        <v>0</v>
      </c>
      <c t="str" s="4" r="K187">
        <f>VLOOKUP(B187,'Razzball Projections'!$B$2:$W$322,9,FALSE)</f>
        <v>0</v>
      </c>
      <c t="str" s="4" r="L187">
        <f>VLOOKUP(B187,'Razzball Projections'!$B$2:$W$322,10,FALSE)</f>
        <v>1</v>
      </c>
      <c t="str" s="4" r="M187">
        <f>VLOOKUP(B187,'Razzball Projections'!$B$2:$W$322,11,FALSE)</f>
        <v>6</v>
      </c>
      <c t="str" s="4" r="N187">
        <f>VLOOKUP(B187,'Razzball Projections'!$B$2:$W$322,12,FALSE)</f>
        <v>0</v>
      </c>
      <c t="str" s="4" r="O187">
        <f>VLOOKUP(B187,'Razzball Projections'!$B$2:$W$322,13,FALSE)</f>
        <v>1</v>
      </c>
      <c t="str" s="4" r="P187">
        <f>VLOOKUP(B187,'Razzball Projections'!$B$2:$W$322,14,FALSE)</f>
        <v>35</v>
      </c>
      <c t="str" s="4" r="Q187">
        <f>VLOOKUP(B187,'Razzball Projections'!$B$2:$W$322,15,FALSE)</f>
        <v>515</v>
      </c>
      <c t="str" s="4" r="R187">
        <f>VLOOKUP(B187,'Razzball Projections'!$B$2:$W$322,16,FALSE)</f>
        <v>4</v>
      </c>
      <c t="str" s="33" r="S187">
        <f>VLOOKUP(B187,'Razzball Projections'!$B$2:$W$322,17,FALSE)</f>
        <v>72.1</v>
      </c>
      <c t="str" s="33" r="T187">
        <f>VLOOKUP(B187,'Razzball Projections'!$B$2:$W$322,18,FALSE)</f>
        <v>89.8</v>
      </c>
      <c t="str" s="33" r="U187">
        <f>VLOOKUP(B187,'Razzball Projections'!$B$2:$W$322,19,FALSE)</f>
        <v>107.5</v>
      </c>
      <c t="str" s="45" r="V187">
        <f>VLOOKUP(B187,'Razzball Projections'!$B$2:$W$322,20,FALSE)</f>
        <v>$0</v>
      </c>
      <c t="str" s="45" r="W187">
        <f>VLOOKUP(B187,'Razzball Projections'!$B$2:$W$322,21,FALSE)</f>
        <v>$0</v>
      </c>
      <c t="str" s="45" r="X187">
        <f>VLOOKUP(B187,'Razzball Projections'!$B$2:$W$322,22,FALSE)</f>
        <v>$0</v>
      </c>
    </row>
    <row customHeight="1" r="188" ht="15.0">
      <c s="44" r="A188">
        <v>186.0</v>
      </c>
      <c t="str" s="29" r="B188">
        <f>'Razzball Projections'!B187</f>
        <v>Adrien Robinson</v>
      </c>
      <c t="str" s="4" r="C188">
        <f>VLOOKUP(B188,'Razzball Projections'!$B$2:$W$322,2,FALSE)</f>
        <v>TE</v>
      </c>
      <c t="str" s="4" r="D188">
        <f>VLOOKUP(B188,'Razzball Projections'!$B$2:$W$322,3,FALSE)</f>
        <v>NYG</v>
      </c>
      <c t="str" s="4" r="E188">
        <f>VLOOKUP(B188,'Rankings - Cheat Sheet'!$B$3:$E$323,4,FALSE)</f>
        <v/>
      </c>
      <c t="str" s="4" r="F188">
        <f>VLOOKUP(B188,'Razzball Projections'!$B$2:$W$322,4,FALSE)</f>
        <v>0</v>
      </c>
      <c t="str" s="4" r="G188">
        <f>VLOOKUP(B188,'Razzball Projections'!$B$2:$W$322,5,FALSE)</f>
        <v>0</v>
      </c>
      <c t="str" s="4" r="H188">
        <f>VLOOKUP(B188,'Razzball Projections'!$B$2:$W$322,6,FALSE)</f>
        <v>0</v>
      </c>
      <c t="str" s="4" r="I188">
        <f>VLOOKUP(B188,'Razzball Projections'!$B$2:$W$322,7,FALSE)</f>
        <v>0</v>
      </c>
      <c t="str" s="4" r="J188">
        <f>VLOOKUP(B188,'Razzball Projections'!$B$2:$W$322,8,FALSE)</f>
        <v>0</v>
      </c>
      <c t="str" s="4" r="K188">
        <f>VLOOKUP(B188,'Razzball Projections'!$B$2:$W$322,9,FALSE)</f>
        <v>0</v>
      </c>
      <c t="str" s="4" r="L188">
        <f>VLOOKUP(B188,'Razzball Projections'!$B$2:$W$322,10,FALSE)</f>
        <v>0</v>
      </c>
      <c t="str" s="4" r="M188">
        <f>VLOOKUP(B188,'Razzball Projections'!$B$2:$W$322,11,FALSE)</f>
        <v>0</v>
      </c>
      <c t="str" s="4" r="N188">
        <f>VLOOKUP(B188,'Razzball Projections'!$B$2:$W$322,12,FALSE)</f>
        <v>0</v>
      </c>
      <c t="str" s="4" r="O188">
        <f>VLOOKUP(B188,'Razzball Projections'!$B$2:$W$322,13,FALSE)</f>
        <v>0</v>
      </c>
      <c t="str" s="4" r="P188">
        <f>VLOOKUP(B188,'Razzball Projections'!$B$2:$W$322,14,FALSE)</f>
        <v>39</v>
      </c>
      <c t="str" s="4" r="Q188">
        <f>VLOOKUP(B188,'Razzball Projections'!$B$2:$W$322,15,FALSE)</f>
        <v>504</v>
      </c>
      <c t="str" s="4" r="R188">
        <f>VLOOKUP(B188,'Razzball Projections'!$B$2:$W$322,16,FALSE)</f>
        <v>3</v>
      </c>
      <c t="str" s="33" r="S188">
        <f>VLOOKUP(B188,'Razzball Projections'!$B$2:$W$322,17,FALSE)</f>
        <v>68.4</v>
      </c>
      <c t="str" s="33" r="T188">
        <f>VLOOKUP(B188,'Razzball Projections'!$B$2:$W$322,18,FALSE)</f>
        <v>87.9</v>
      </c>
      <c t="str" s="33" r="U188">
        <f>VLOOKUP(B188,'Razzball Projections'!$B$2:$W$322,19,FALSE)</f>
        <v>107.4</v>
      </c>
      <c t="str" s="45" r="V188">
        <f>VLOOKUP(B188,'Razzball Projections'!$B$2:$W$322,20,FALSE)</f>
        <v>$0</v>
      </c>
      <c t="str" s="45" r="W188">
        <f>VLOOKUP(B188,'Razzball Projections'!$B$2:$W$322,21,FALSE)</f>
        <v>$0</v>
      </c>
      <c t="str" s="45" r="X188">
        <f>VLOOKUP(B188,'Razzball Projections'!$B$2:$W$322,22,FALSE)</f>
        <v>$0</v>
      </c>
    </row>
    <row customHeight="1" r="189" ht="15.0">
      <c s="44" r="A189">
        <v>187.0</v>
      </c>
      <c t="str" s="29" r="B189">
        <f>'Razzball Projections'!B188</f>
        <v>Denarius Moore</v>
      </c>
      <c t="str" s="4" r="C189">
        <f>VLOOKUP(B189,'Razzball Projections'!$B$2:$W$322,2,FALSE)</f>
        <v>WR</v>
      </c>
      <c t="str" s="4" r="D189">
        <f>VLOOKUP(B189,'Razzball Projections'!$B$2:$W$322,3,FALSE)</f>
        <v>OAK</v>
      </c>
      <c t="str" s="4" r="E189">
        <f>VLOOKUP(B189,'Rankings - Cheat Sheet'!$B$3:$E$323,4,FALSE)</f>
        <v/>
      </c>
      <c t="str" s="4" r="F189">
        <f>VLOOKUP(B189,'Razzball Projections'!$B$2:$W$322,4,FALSE)</f>
        <v>0</v>
      </c>
      <c t="str" s="4" r="G189">
        <f>VLOOKUP(B189,'Razzball Projections'!$B$2:$W$322,5,FALSE)</f>
        <v>0</v>
      </c>
      <c t="str" s="4" r="H189">
        <f>VLOOKUP(B189,'Razzball Projections'!$B$2:$W$322,6,FALSE)</f>
        <v>0</v>
      </c>
      <c t="str" s="4" r="I189">
        <f>VLOOKUP(B189,'Razzball Projections'!$B$2:$W$322,7,FALSE)</f>
        <v>0</v>
      </c>
      <c t="str" s="4" r="J189">
        <f>VLOOKUP(B189,'Razzball Projections'!$B$2:$W$322,8,FALSE)</f>
        <v>0</v>
      </c>
      <c t="str" s="4" r="K189">
        <f>VLOOKUP(B189,'Razzball Projections'!$B$2:$W$322,9,FALSE)</f>
        <v>0</v>
      </c>
      <c t="str" s="4" r="L189">
        <f>VLOOKUP(B189,'Razzball Projections'!$B$2:$W$322,10,FALSE)</f>
        <v>0</v>
      </c>
      <c t="str" s="4" r="M189">
        <f>VLOOKUP(B189,'Razzball Projections'!$B$2:$W$322,11,FALSE)</f>
        <v>0</v>
      </c>
      <c t="str" s="4" r="N189">
        <f>VLOOKUP(B189,'Razzball Projections'!$B$2:$W$322,12,FALSE)</f>
        <v>0</v>
      </c>
      <c t="str" s="4" r="O189">
        <f>VLOOKUP(B189,'Razzball Projections'!$B$2:$W$322,13,FALSE)</f>
        <v>2</v>
      </c>
      <c t="str" s="4" r="P189">
        <f>VLOOKUP(B189,'Razzball Projections'!$B$2:$W$322,14,FALSE)</f>
        <v>35</v>
      </c>
      <c t="str" s="4" r="Q189">
        <f>VLOOKUP(B189,'Razzball Projections'!$B$2:$W$322,15,FALSE)</f>
        <v>545</v>
      </c>
      <c t="str" s="4" r="R189">
        <f>VLOOKUP(B189,'Razzball Projections'!$B$2:$W$322,16,FALSE)</f>
        <v>3</v>
      </c>
      <c t="str" s="33" r="S189">
        <f>VLOOKUP(B189,'Razzball Projections'!$B$2:$W$322,17,FALSE)</f>
        <v>70.7</v>
      </c>
      <c t="str" s="33" r="T189">
        <f>VLOOKUP(B189,'Razzball Projections'!$B$2:$W$322,18,FALSE)</f>
        <v>88.2</v>
      </c>
      <c t="str" s="33" r="U189">
        <f>VLOOKUP(B189,'Razzball Projections'!$B$2:$W$322,19,FALSE)</f>
        <v>105.6</v>
      </c>
      <c t="str" s="45" r="V189">
        <f>VLOOKUP(B189,'Razzball Projections'!$B$2:$W$322,20,FALSE)</f>
        <v>$0</v>
      </c>
      <c t="str" s="45" r="W189">
        <f>VLOOKUP(B189,'Razzball Projections'!$B$2:$W$322,21,FALSE)</f>
        <v>$0</v>
      </c>
      <c t="str" s="45" r="X189">
        <f>VLOOKUP(B189,'Razzball Projections'!$B$2:$W$322,22,FALSE)</f>
        <v>$0</v>
      </c>
    </row>
    <row customHeight="1" r="190" ht="15.0">
      <c s="44" r="A190">
        <v>188.0</v>
      </c>
      <c t="str" s="29" r="B190">
        <f>'Razzball Projections'!B189</f>
        <v>C.J. Anderson</v>
      </c>
      <c t="str" s="4" r="C190">
        <f>VLOOKUP(B190,'Razzball Projections'!$B$2:$W$322,2,FALSE)</f>
        <v>RB</v>
      </c>
      <c t="str" s="4" r="D190">
        <f>VLOOKUP(B190,'Razzball Projections'!$B$2:$W$322,3,FALSE)</f>
        <v>DEN</v>
      </c>
      <c t="str" s="4" r="E190">
        <f>VLOOKUP(B190,'Rankings - Cheat Sheet'!$B$3:$E$323,4,FALSE)</f>
        <v/>
      </c>
      <c t="str" s="4" r="F190">
        <f>VLOOKUP(B190,'Razzball Projections'!$B$2:$W$322,4,FALSE)</f>
        <v>0</v>
      </c>
      <c t="str" s="4" r="G190">
        <f>VLOOKUP(B190,'Razzball Projections'!$B$2:$W$322,5,FALSE)</f>
        <v>0</v>
      </c>
      <c t="str" s="4" r="H190">
        <f>VLOOKUP(B190,'Razzball Projections'!$B$2:$W$322,6,FALSE)</f>
        <v>0</v>
      </c>
      <c t="str" s="4" r="I190">
        <f>VLOOKUP(B190,'Razzball Projections'!$B$2:$W$322,7,FALSE)</f>
        <v>0</v>
      </c>
      <c t="str" s="4" r="J190">
        <f>VLOOKUP(B190,'Razzball Projections'!$B$2:$W$322,8,FALSE)</f>
        <v>0</v>
      </c>
      <c t="str" s="4" r="K190">
        <f>VLOOKUP(B190,'Razzball Projections'!$B$2:$W$322,9,FALSE)</f>
        <v>0</v>
      </c>
      <c t="str" s="4" r="L190">
        <f>VLOOKUP(B190,'Razzball Projections'!$B$2:$W$322,10,FALSE)</f>
        <v>148</v>
      </c>
      <c t="str" s="4" r="M190">
        <f>VLOOKUP(B190,'Razzball Projections'!$B$2:$W$322,11,FALSE)</f>
        <v>523</v>
      </c>
      <c t="str" s="4" r="N190">
        <f>VLOOKUP(B190,'Razzball Projections'!$B$2:$W$322,12,FALSE)</f>
        <v>3</v>
      </c>
      <c t="str" s="4" r="O190">
        <f>VLOOKUP(B190,'Razzball Projections'!$B$2:$W$322,13,FALSE)</f>
        <v>1</v>
      </c>
      <c t="str" s="4" r="P190">
        <f>VLOOKUP(B190,'Razzball Projections'!$B$2:$W$322,14,FALSE)</f>
        <v>24</v>
      </c>
      <c t="str" s="4" r="Q190">
        <f>VLOOKUP(B190,'Razzball Projections'!$B$2:$W$322,15,FALSE)</f>
        <v>119</v>
      </c>
      <c t="str" s="4" r="R190">
        <f>VLOOKUP(B190,'Razzball Projections'!$B$2:$W$322,16,FALSE)</f>
        <v>0</v>
      </c>
      <c t="str" s="33" r="S190">
        <f>VLOOKUP(B190,'Razzball Projections'!$B$2:$W$322,17,FALSE)</f>
        <v>81.2</v>
      </c>
      <c t="str" s="33" r="T190">
        <f>VLOOKUP(B190,'Razzball Projections'!$B$2:$W$322,18,FALSE)</f>
        <v>93.2</v>
      </c>
      <c t="str" s="33" r="U190">
        <f>VLOOKUP(B190,'Razzball Projections'!$B$2:$W$322,19,FALSE)</f>
        <v>105.2</v>
      </c>
      <c t="str" s="45" r="V190">
        <f>VLOOKUP(B190,'Razzball Projections'!$B$2:$W$322,20,FALSE)</f>
        <v>$0</v>
      </c>
      <c t="str" s="45" r="W190">
        <f>VLOOKUP(B190,'Razzball Projections'!$B$2:$W$322,21,FALSE)</f>
        <v>$0</v>
      </c>
      <c t="str" s="45" r="X190">
        <f>VLOOKUP(B190,'Razzball Projections'!$B$2:$W$322,22,FALSE)</f>
        <v>$0</v>
      </c>
    </row>
    <row customHeight="1" r="191" ht="15.0">
      <c s="44" r="A191">
        <v>189.0</v>
      </c>
      <c t="str" s="29" r="B191">
        <f>'Razzball Projections'!B190</f>
        <v>Brent Celek</v>
      </c>
      <c t="str" s="4" r="C191">
        <f>VLOOKUP(B191,'Razzball Projections'!$B$2:$W$322,2,FALSE)</f>
        <v>TE</v>
      </c>
      <c t="str" s="4" r="D191">
        <f>VLOOKUP(B191,'Razzball Projections'!$B$2:$W$322,3,FALSE)</f>
        <v>PHI</v>
      </c>
      <c t="str" s="4" r="E191">
        <f>VLOOKUP(B191,'Rankings - Cheat Sheet'!$B$3:$E$323,4,FALSE)</f>
        <v/>
      </c>
      <c t="str" s="4" r="F191">
        <f>VLOOKUP(B191,'Razzball Projections'!$B$2:$W$322,4,FALSE)</f>
        <v>0</v>
      </c>
      <c t="str" s="4" r="G191">
        <f>VLOOKUP(B191,'Razzball Projections'!$B$2:$W$322,5,FALSE)</f>
        <v>0</v>
      </c>
      <c t="str" s="4" r="H191">
        <f>VLOOKUP(B191,'Razzball Projections'!$B$2:$W$322,6,FALSE)</f>
        <v>0</v>
      </c>
      <c t="str" s="4" r="I191">
        <f>VLOOKUP(B191,'Razzball Projections'!$B$2:$W$322,7,FALSE)</f>
        <v>0</v>
      </c>
      <c t="str" s="4" r="J191">
        <f>VLOOKUP(B191,'Razzball Projections'!$B$2:$W$322,8,FALSE)</f>
        <v>0</v>
      </c>
      <c t="str" s="4" r="K191">
        <f>VLOOKUP(B191,'Razzball Projections'!$B$2:$W$322,9,FALSE)</f>
        <v>0</v>
      </c>
      <c t="str" s="4" r="L191">
        <f>VLOOKUP(B191,'Razzball Projections'!$B$2:$W$322,10,FALSE)</f>
        <v>0</v>
      </c>
      <c t="str" s="4" r="M191">
        <f>VLOOKUP(B191,'Razzball Projections'!$B$2:$W$322,11,FALSE)</f>
        <v>0</v>
      </c>
      <c t="str" s="4" r="N191">
        <f>VLOOKUP(B191,'Razzball Projections'!$B$2:$W$322,12,FALSE)</f>
        <v>0</v>
      </c>
      <c t="str" s="4" r="O191">
        <f>VLOOKUP(B191,'Razzball Projections'!$B$2:$W$322,13,FALSE)</f>
        <v>1</v>
      </c>
      <c t="str" s="4" r="P191">
        <f>VLOOKUP(B191,'Razzball Projections'!$B$2:$W$322,14,FALSE)</f>
        <v>39</v>
      </c>
      <c t="str" s="4" r="Q191">
        <f>VLOOKUP(B191,'Razzball Projections'!$B$2:$W$322,15,FALSE)</f>
        <v>448</v>
      </c>
      <c t="str" s="4" r="R191">
        <f>VLOOKUP(B191,'Razzball Projections'!$B$2:$W$322,16,FALSE)</f>
        <v>4</v>
      </c>
      <c t="str" s="33" r="S191">
        <f>VLOOKUP(B191,'Razzball Projections'!$B$2:$W$322,17,FALSE)</f>
        <v>64.8</v>
      </c>
      <c t="str" s="33" r="T191">
        <f>VLOOKUP(B191,'Razzball Projections'!$B$2:$W$322,18,FALSE)</f>
        <v>84.3</v>
      </c>
      <c t="str" s="33" r="U191">
        <f>VLOOKUP(B191,'Razzball Projections'!$B$2:$W$322,19,FALSE)</f>
        <v>103.8</v>
      </c>
      <c t="str" s="45" r="V191">
        <f>VLOOKUP(B191,'Razzball Projections'!$B$2:$W$322,20,FALSE)</f>
        <v>$0</v>
      </c>
      <c t="str" s="45" r="W191">
        <f>VLOOKUP(B191,'Razzball Projections'!$B$2:$W$322,21,FALSE)</f>
        <v>$0</v>
      </c>
      <c t="str" s="45" r="X191">
        <f>VLOOKUP(B191,'Razzball Projections'!$B$2:$W$322,22,FALSE)</f>
        <v>$0</v>
      </c>
    </row>
    <row customHeight="1" r="192" ht="15.0">
      <c s="44" r="A192">
        <v>190.0</v>
      </c>
      <c t="str" s="29" r="B192">
        <f>'Razzball Projections'!B191</f>
        <v>Mike Williams</v>
      </c>
      <c t="str" s="4" r="C192">
        <f>VLOOKUP(B192,'Razzball Projections'!$B$2:$W$322,2,FALSE)</f>
        <v>WR</v>
      </c>
      <c t="str" s="4" r="D192">
        <f>VLOOKUP(B192,'Razzball Projections'!$B$2:$W$322,3,FALSE)</f>
        <v>BUF</v>
      </c>
      <c t="str" s="4" r="E192">
        <f>VLOOKUP(B192,'Rankings - Cheat Sheet'!$B$3:$E$323,4,FALSE)</f>
        <v/>
      </c>
      <c t="str" s="4" r="F192">
        <f>VLOOKUP(B192,'Razzball Projections'!$B$2:$W$322,4,FALSE)</f>
        <v>0</v>
      </c>
      <c t="str" s="4" r="G192">
        <f>VLOOKUP(B192,'Razzball Projections'!$B$2:$W$322,5,FALSE)</f>
        <v>0</v>
      </c>
      <c t="str" s="4" r="H192">
        <f>VLOOKUP(B192,'Razzball Projections'!$B$2:$W$322,6,FALSE)</f>
        <v>0</v>
      </c>
      <c t="str" s="4" r="I192">
        <f>VLOOKUP(B192,'Razzball Projections'!$B$2:$W$322,7,FALSE)</f>
        <v>0</v>
      </c>
      <c t="str" s="4" r="J192">
        <f>VLOOKUP(B192,'Razzball Projections'!$B$2:$W$322,8,FALSE)</f>
        <v>0</v>
      </c>
      <c t="str" s="4" r="K192">
        <f>VLOOKUP(B192,'Razzball Projections'!$B$2:$W$322,9,FALSE)</f>
        <v>0</v>
      </c>
      <c t="str" s="4" r="L192">
        <f>VLOOKUP(B192,'Razzball Projections'!$B$2:$W$322,10,FALSE)</f>
        <v>0</v>
      </c>
      <c t="str" s="4" r="M192">
        <f>VLOOKUP(B192,'Razzball Projections'!$B$2:$W$322,11,FALSE)</f>
        <v>0</v>
      </c>
      <c t="str" s="4" r="N192">
        <f>VLOOKUP(B192,'Razzball Projections'!$B$2:$W$322,12,FALSE)</f>
        <v>0</v>
      </c>
      <c t="str" s="4" r="O192">
        <f>VLOOKUP(B192,'Razzball Projections'!$B$2:$W$322,13,FALSE)</f>
        <v>1</v>
      </c>
      <c t="str" s="4" r="P192">
        <f>VLOOKUP(B192,'Razzball Projections'!$B$2:$W$322,14,FALSE)</f>
        <v>39</v>
      </c>
      <c t="str" s="4" r="Q192">
        <f>VLOOKUP(B192,'Razzball Projections'!$B$2:$W$322,15,FALSE)</f>
        <v>534</v>
      </c>
      <c t="str" s="4" r="R192">
        <f>VLOOKUP(B192,'Razzball Projections'!$B$2:$W$322,16,FALSE)</f>
        <v>2</v>
      </c>
      <c t="str" s="33" r="S192">
        <f>VLOOKUP(B192,'Razzball Projections'!$B$2:$W$322,17,FALSE)</f>
        <v>64.4</v>
      </c>
      <c t="str" s="33" r="T192">
        <f>VLOOKUP(B192,'Razzball Projections'!$B$2:$W$322,18,FALSE)</f>
        <v>83.9</v>
      </c>
      <c t="str" s="33" r="U192">
        <f>VLOOKUP(B192,'Razzball Projections'!$B$2:$W$322,19,FALSE)</f>
        <v>103.4</v>
      </c>
      <c t="str" s="45" r="V192">
        <f>VLOOKUP(B192,'Razzball Projections'!$B$2:$W$322,20,FALSE)</f>
        <v>$0</v>
      </c>
      <c t="str" s="45" r="W192">
        <f>VLOOKUP(B192,'Razzball Projections'!$B$2:$W$322,21,FALSE)</f>
        <v>$0</v>
      </c>
      <c t="str" s="45" r="X192">
        <f>VLOOKUP(B192,'Razzball Projections'!$B$2:$W$322,22,FALSE)</f>
        <v>$0</v>
      </c>
    </row>
    <row customHeight="1" r="193" ht="15.0">
      <c s="44" r="A193">
        <v>191.0</v>
      </c>
      <c t="str" s="29" r="B193">
        <f>'Razzball Projections'!B192</f>
        <v>Jeremy Kerley</v>
      </c>
      <c t="str" s="4" r="C193">
        <f>VLOOKUP(B193,'Razzball Projections'!$B$2:$W$322,2,FALSE)</f>
        <v>WR</v>
      </c>
      <c t="str" s="4" r="D193">
        <f>VLOOKUP(B193,'Razzball Projections'!$B$2:$W$322,3,FALSE)</f>
        <v>NYJ</v>
      </c>
      <c t="str" s="4" r="E193">
        <f>VLOOKUP(B193,'Rankings - Cheat Sheet'!$B$3:$E$323,4,FALSE)</f>
        <v/>
      </c>
      <c t="str" s="4" r="F193">
        <f>VLOOKUP(B193,'Razzball Projections'!$B$2:$W$322,4,FALSE)</f>
        <v>0</v>
      </c>
      <c t="str" s="4" r="G193">
        <f>VLOOKUP(B193,'Razzball Projections'!$B$2:$W$322,5,FALSE)</f>
        <v>0</v>
      </c>
      <c t="str" s="4" r="H193">
        <f>VLOOKUP(B193,'Razzball Projections'!$B$2:$W$322,6,FALSE)</f>
        <v>0</v>
      </c>
      <c t="str" s="4" r="I193">
        <f>VLOOKUP(B193,'Razzball Projections'!$B$2:$W$322,7,FALSE)</f>
        <v>0</v>
      </c>
      <c t="str" s="4" r="J193">
        <f>VLOOKUP(B193,'Razzball Projections'!$B$2:$W$322,8,FALSE)</f>
        <v>0</v>
      </c>
      <c t="str" s="4" r="K193">
        <f>VLOOKUP(B193,'Razzball Projections'!$B$2:$W$322,9,FALSE)</f>
        <v>0</v>
      </c>
      <c t="str" s="4" r="L193">
        <f>VLOOKUP(B193,'Razzball Projections'!$B$2:$W$322,10,FALSE)</f>
        <v>3</v>
      </c>
      <c t="str" s="4" r="M193">
        <f>VLOOKUP(B193,'Razzball Projections'!$B$2:$W$322,11,FALSE)</f>
        <v>10</v>
      </c>
      <c t="str" s="4" r="N193">
        <f>VLOOKUP(B193,'Razzball Projections'!$B$2:$W$322,12,FALSE)</f>
        <v>0</v>
      </c>
      <c t="str" s="4" r="O193">
        <f>VLOOKUP(B193,'Razzball Projections'!$B$2:$W$322,13,FALSE)</f>
        <v>1</v>
      </c>
      <c t="str" s="4" r="P193">
        <f>VLOOKUP(B193,'Razzball Projections'!$B$2:$W$322,14,FALSE)</f>
        <v>40</v>
      </c>
      <c t="str" s="4" r="Q193">
        <f>VLOOKUP(B193,'Razzball Projections'!$B$2:$W$322,15,FALSE)</f>
        <v>518</v>
      </c>
      <c t="str" s="4" r="R193">
        <f>VLOOKUP(B193,'Razzball Projections'!$B$2:$W$322,16,FALSE)</f>
        <v>2</v>
      </c>
      <c t="str" s="33" r="S193">
        <f>VLOOKUP(B193,'Razzball Projections'!$B$2:$W$322,17,FALSE)</f>
        <v>62.8</v>
      </c>
      <c t="str" s="33" r="T193">
        <f>VLOOKUP(B193,'Razzball Projections'!$B$2:$W$322,18,FALSE)</f>
        <v>82.8</v>
      </c>
      <c t="str" s="33" r="U193">
        <f>VLOOKUP(B193,'Razzball Projections'!$B$2:$W$322,19,FALSE)</f>
        <v>102.8</v>
      </c>
      <c t="str" s="45" r="V193">
        <f>VLOOKUP(B193,'Razzball Projections'!$B$2:$W$322,20,FALSE)</f>
        <v>$0</v>
      </c>
      <c t="str" s="45" r="W193">
        <f>VLOOKUP(B193,'Razzball Projections'!$B$2:$W$322,21,FALSE)</f>
        <v>$0</v>
      </c>
      <c t="str" s="45" r="X193">
        <f>VLOOKUP(B193,'Razzball Projections'!$B$2:$W$322,22,FALSE)</f>
        <v>$0</v>
      </c>
    </row>
    <row customHeight="1" r="194" ht="15.0">
      <c s="44" r="A194">
        <v>192.0</v>
      </c>
      <c t="str" s="29" r="B194">
        <f>'Razzball Projections'!B193</f>
        <v>Miles Austin</v>
      </c>
      <c t="str" s="4" r="C194">
        <f>VLOOKUP(B194,'Razzball Projections'!$B$2:$W$322,2,FALSE)</f>
        <v>WR</v>
      </c>
      <c t="str" s="4" r="D194">
        <f>VLOOKUP(B194,'Razzball Projections'!$B$2:$W$322,3,FALSE)</f>
        <v>CLE</v>
      </c>
      <c t="str" s="4" r="E194">
        <f>VLOOKUP(B194,'Rankings - Cheat Sheet'!$B$3:$E$323,4,FALSE)</f>
        <v/>
      </c>
      <c t="str" s="4" r="F194">
        <f>VLOOKUP(B194,'Razzball Projections'!$B$2:$W$322,4,FALSE)</f>
        <v>0</v>
      </c>
      <c t="str" s="4" r="G194">
        <f>VLOOKUP(B194,'Razzball Projections'!$B$2:$W$322,5,FALSE)</f>
        <v>0</v>
      </c>
      <c t="str" s="4" r="H194">
        <f>VLOOKUP(B194,'Razzball Projections'!$B$2:$W$322,6,FALSE)</f>
        <v>0</v>
      </c>
      <c t="str" s="4" r="I194">
        <f>VLOOKUP(B194,'Razzball Projections'!$B$2:$W$322,7,FALSE)</f>
        <v>0</v>
      </c>
      <c t="str" s="4" r="J194">
        <f>VLOOKUP(B194,'Razzball Projections'!$B$2:$W$322,8,FALSE)</f>
        <v>0</v>
      </c>
      <c t="str" s="4" r="K194">
        <f>VLOOKUP(B194,'Razzball Projections'!$B$2:$W$322,9,FALSE)</f>
        <v>0</v>
      </c>
      <c t="str" s="4" r="L194">
        <f>VLOOKUP(B194,'Razzball Projections'!$B$2:$W$322,10,FALSE)</f>
        <v>0</v>
      </c>
      <c t="str" s="4" r="M194">
        <f>VLOOKUP(B194,'Razzball Projections'!$B$2:$W$322,11,FALSE)</f>
        <v>0</v>
      </c>
      <c t="str" s="4" r="N194">
        <f>VLOOKUP(B194,'Razzball Projections'!$B$2:$W$322,12,FALSE)</f>
        <v>0</v>
      </c>
      <c t="str" s="4" r="O194">
        <f>VLOOKUP(B194,'Razzball Projections'!$B$2:$W$322,13,FALSE)</f>
        <v>1</v>
      </c>
      <c t="str" s="4" r="P194">
        <f>VLOOKUP(B194,'Razzball Projections'!$B$2:$W$322,14,FALSE)</f>
        <v>37</v>
      </c>
      <c t="str" s="4" r="Q194">
        <f>VLOOKUP(B194,'Razzball Projections'!$B$2:$W$322,15,FALSE)</f>
        <v>494</v>
      </c>
      <c t="str" s="4" r="R194">
        <f>VLOOKUP(B194,'Razzball Projections'!$B$2:$W$322,16,FALSE)</f>
        <v>3</v>
      </c>
      <c t="str" s="33" r="S194">
        <f>VLOOKUP(B194,'Razzball Projections'!$B$2:$W$322,17,FALSE)</f>
        <v>65.2</v>
      </c>
      <c t="str" s="33" r="T194">
        <f>VLOOKUP(B194,'Razzball Projections'!$B$2:$W$322,18,FALSE)</f>
        <v>83.9</v>
      </c>
      <c t="str" s="33" r="U194">
        <f>VLOOKUP(B194,'Razzball Projections'!$B$2:$W$322,19,FALSE)</f>
        <v>102.6</v>
      </c>
      <c t="str" s="45" r="V194">
        <f>VLOOKUP(B194,'Razzball Projections'!$B$2:$W$322,20,FALSE)</f>
        <v>$0</v>
      </c>
      <c t="str" s="45" r="W194">
        <f>VLOOKUP(B194,'Razzball Projections'!$B$2:$W$322,21,FALSE)</f>
        <v>$0</v>
      </c>
      <c t="str" s="45" r="X194">
        <f>VLOOKUP(B194,'Razzball Projections'!$B$2:$W$322,22,FALSE)</f>
        <v>$0</v>
      </c>
    </row>
    <row customHeight="1" r="195" ht="15.0">
      <c s="44" r="A195">
        <v>193.0</v>
      </c>
      <c t="str" s="29" r="B195">
        <f>'Razzball Projections'!B194</f>
        <v>Eric Ebron</v>
      </c>
      <c t="str" s="4" r="C195">
        <f>VLOOKUP(B195,'Razzball Projections'!$B$2:$W$322,2,FALSE)</f>
        <v>TE</v>
      </c>
      <c t="str" s="4" r="D195">
        <f>VLOOKUP(B195,'Razzball Projections'!$B$2:$W$322,3,FALSE)</f>
        <v>DET</v>
      </c>
      <c t="str" s="4" r="E195">
        <f>VLOOKUP(B195,'Rankings - Cheat Sheet'!$B$3:$E$323,4,FALSE)</f>
        <v/>
      </c>
      <c t="str" s="4" r="F195">
        <f>VLOOKUP(B195,'Razzball Projections'!$B$2:$W$322,4,FALSE)</f>
        <v>0</v>
      </c>
      <c t="str" s="4" r="G195">
        <f>VLOOKUP(B195,'Razzball Projections'!$B$2:$W$322,5,FALSE)</f>
        <v>0</v>
      </c>
      <c t="str" s="4" r="H195">
        <f>VLOOKUP(B195,'Razzball Projections'!$B$2:$W$322,6,FALSE)</f>
        <v>0</v>
      </c>
      <c t="str" s="4" r="I195">
        <f>VLOOKUP(B195,'Razzball Projections'!$B$2:$W$322,7,FALSE)</f>
        <v>0</v>
      </c>
      <c t="str" s="4" r="J195">
        <f>VLOOKUP(B195,'Razzball Projections'!$B$2:$W$322,8,FALSE)</f>
        <v>0</v>
      </c>
      <c t="str" s="4" r="K195">
        <f>VLOOKUP(B195,'Razzball Projections'!$B$2:$W$322,9,FALSE)</f>
        <v>0</v>
      </c>
      <c t="str" s="4" r="L195">
        <f>VLOOKUP(B195,'Razzball Projections'!$B$2:$W$322,10,FALSE)</f>
        <v>0</v>
      </c>
      <c t="str" s="4" r="M195">
        <f>VLOOKUP(B195,'Razzball Projections'!$B$2:$W$322,11,FALSE)</f>
        <v>0</v>
      </c>
      <c t="str" s="4" r="N195">
        <f>VLOOKUP(B195,'Razzball Projections'!$B$2:$W$322,12,FALSE)</f>
        <v>0</v>
      </c>
      <c t="str" s="4" r="O195">
        <f>VLOOKUP(B195,'Razzball Projections'!$B$2:$W$322,13,FALSE)</f>
        <v>0</v>
      </c>
      <c t="str" s="4" r="P195">
        <f>VLOOKUP(B195,'Razzball Projections'!$B$2:$W$322,14,FALSE)</f>
        <v>36</v>
      </c>
      <c t="str" s="4" r="Q195">
        <f>VLOOKUP(B195,'Razzball Projections'!$B$2:$W$322,15,FALSE)</f>
        <v>485</v>
      </c>
      <c t="str" s="4" r="R195">
        <f>VLOOKUP(B195,'Razzball Projections'!$B$2:$W$322,16,FALSE)</f>
        <v>3</v>
      </c>
      <c t="str" s="33" r="S195">
        <f>VLOOKUP(B195,'Razzball Projections'!$B$2:$W$322,17,FALSE)</f>
        <v>66.5</v>
      </c>
      <c t="str" s="33" r="T195">
        <f>VLOOKUP(B195,'Razzball Projections'!$B$2:$W$322,18,FALSE)</f>
        <v>84.5</v>
      </c>
      <c t="str" s="33" r="U195">
        <f>VLOOKUP(B195,'Razzball Projections'!$B$2:$W$322,19,FALSE)</f>
        <v>102.5</v>
      </c>
      <c t="str" s="45" r="V195">
        <f>VLOOKUP(B195,'Razzball Projections'!$B$2:$W$322,20,FALSE)</f>
        <v>$3</v>
      </c>
      <c t="str" s="45" r="W195">
        <f>VLOOKUP(B195,'Razzball Projections'!$B$2:$W$322,21,FALSE)</f>
        <v>$2</v>
      </c>
      <c t="str" s="45" r="X195">
        <f>VLOOKUP(B195,'Razzball Projections'!$B$2:$W$322,22,FALSE)</f>
        <v>$1</v>
      </c>
    </row>
    <row customHeight="1" r="196" ht="15.0">
      <c s="44" r="A196">
        <v>194.0</v>
      </c>
      <c t="str" s="29" r="B196">
        <f>'Razzball Projections'!B195</f>
        <v>Allen Robinson</v>
      </c>
      <c t="str" s="4" r="C196">
        <f>VLOOKUP(B196,'Razzball Projections'!$B$2:$W$322,2,FALSE)</f>
        <v>WR</v>
      </c>
      <c t="str" s="4" r="D196">
        <f>VLOOKUP(B196,'Razzball Projections'!$B$2:$W$322,3,FALSE)</f>
        <v>JAC</v>
      </c>
      <c t="str" s="4" r="E196">
        <f>VLOOKUP(B196,'Rankings - Cheat Sheet'!$B$3:$E$323,4,FALSE)</f>
        <v/>
      </c>
      <c t="str" s="4" r="F196">
        <f>VLOOKUP(B196,'Razzball Projections'!$B$2:$W$322,4,FALSE)</f>
        <v>0</v>
      </c>
      <c t="str" s="4" r="G196">
        <f>VLOOKUP(B196,'Razzball Projections'!$B$2:$W$322,5,FALSE)</f>
        <v>0</v>
      </c>
      <c t="str" s="4" r="H196">
        <f>VLOOKUP(B196,'Razzball Projections'!$B$2:$W$322,6,FALSE)</f>
        <v>0</v>
      </c>
      <c t="str" s="4" r="I196">
        <f>VLOOKUP(B196,'Razzball Projections'!$B$2:$W$322,7,FALSE)</f>
        <v>0</v>
      </c>
      <c t="str" s="4" r="J196">
        <f>VLOOKUP(B196,'Razzball Projections'!$B$2:$W$322,8,FALSE)</f>
        <v>0</v>
      </c>
      <c t="str" s="4" r="K196">
        <f>VLOOKUP(B196,'Razzball Projections'!$B$2:$W$322,9,FALSE)</f>
        <v>0</v>
      </c>
      <c t="str" s="4" r="L196">
        <f>VLOOKUP(B196,'Razzball Projections'!$B$2:$W$322,10,FALSE)</f>
        <v>0</v>
      </c>
      <c t="str" s="4" r="M196">
        <f>VLOOKUP(B196,'Razzball Projections'!$B$2:$W$322,11,FALSE)</f>
        <v>0</v>
      </c>
      <c t="str" s="4" r="N196">
        <f>VLOOKUP(B196,'Razzball Projections'!$B$2:$W$322,12,FALSE)</f>
        <v>0</v>
      </c>
      <c t="str" s="4" r="O196">
        <f>VLOOKUP(B196,'Razzball Projections'!$B$2:$W$322,13,FALSE)</f>
        <v>1</v>
      </c>
      <c t="str" s="4" r="P196">
        <f>VLOOKUP(B196,'Razzball Projections'!$B$2:$W$322,14,FALSE)</f>
        <v>34</v>
      </c>
      <c t="str" s="4" r="Q196">
        <f>VLOOKUP(B196,'Razzball Projections'!$B$2:$W$322,15,FALSE)</f>
        <v>500</v>
      </c>
      <c t="str" s="4" r="R196">
        <f>VLOOKUP(B196,'Razzball Projections'!$B$2:$W$322,16,FALSE)</f>
        <v>3</v>
      </c>
      <c t="str" s="33" r="S196">
        <f>VLOOKUP(B196,'Razzball Projections'!$B$2:$W$322,17,FALSE)</f>
        <v>68.4</v>
      </c>
      <c t="str" s="33" r="T196">
        <f>VLOOKUP(B196,'Razzball Projections'!$B$2:$W$322,18,FALSE)</f>
        <v>85.3</v>
      </c>
      <c t="str" s="33" r="U196">
        <f>VLOOKUP(B196,'Razzball Projections'!$B$2:$W$322,19,FALSE)</f>
        <v>102.2</v>
      </c>
      <c t="str" s="45" r="V196">
        <f>VLOOKUP(B196,'Razzball Projections'!$B$2:$W$322,20,FALSE)</f>
        <v>$0</v>
      </c>
      <c t="str" s="45" r="W196">
        <f>VLOOKUP(B196,'Razzball Projections'!$B$2:$W$322,21,FALSE)</f>
        <v>$0</v>
      </c>
      <c t="str" s="45" r="X196">
        <f>VLOOKUP(B196,'Razzball Projections'!$B$2:$W$322,22,FALSE)</f>
        <v>$0</v>
      </c>
    </row>
    <row customHeight="1" r="197" ht="15.0">
      <c s="44" r="A197">
        <v>195.0</v>
      </c>
      <c t="str" s="29" r="B197">
        <f>'Razzball Projections'!B196</f>
        <v>Ted Ginn Jr.</v>
      </c>
      <c t="str" s="4" r="C197">
        <f>VLOOKUP(B197,'Razzball Projections'!$B$2:$W$322,2,FALSE)</f>
        <v>WR</v>
      </c>
      <c t="str" s="4" r="D197">
        <f>VLOOKUP(B197,'Razzball Projections'!$B$2:$W$322,3,FALSE)</f>
        <v>ARI</v>
      </c>
      <c t="str" s="4" r="E197">
        <f>VLOOKUP(B197,'Rankings - Cheat Sheet'!$B$3:$E$323,4,FALSE)</f>
        <v/>
      </c>
      <c t="str" s="4" r="F197">
        <f>VLOOKUP(B197,'Razzball Projections'!$B$2:$W$322,4,FALSE)</f>
        <v>0</v>
      </c>
      <c t="str" s="4" r="G197">
        <f>VLOOKUP(B197,'Razzball Projections'!$B$2:$W$322,5,FALSE)</f>
        <v>0</v>
      </c>
      <c t="str" s="4" r="H197">
        <f>VLOOKUP(B197,'Razzball Projections'!$B$2:$W$322,6,FALSE)</f>
        <v>0</v>
      </c>
      <c t="str" s="4" r="I197">
        <f>VLOOKUP(B197,'Razzball Projections'!$B$2:$W$322,7,FALSE)</f>
        <v>0</v>
      </c>
      <c t="str" s="4" r="J197">
        <f>VLOOKUP(B197,'Razzball Projections'!$B$2:$W$322,8,FALSE)</f>
        <v>0</v>
      </c>
      <c t="str" s="4" r="K197">
        <f>VLOOKUP(B197,'Razzball Projections'!$B$2:$W$322,9,FALSE)</f>
        <v>0</v>
      </c>
      <c t="str" s="4" r="L197">
        <f>VLOOKUP(B197,'Razzball Projections'!$B$2:$W$322,10,FALSE)</f>
        <v>4</v>
      </c>
      <c t="str" s="4" r="M197">
        <f>VLOOKUP(B197,'Razzball Projections'!$B$2:$W$322,11,FALSE)</f>
        <v>25</v>
      </c>
      <c t="str" s="4" r="N197">
        <f>VLOOKUP(B197,'Razzball Projections'!$B$2:$W$322,12,FALSE)</f>
        <v>0</v>
      </c>
      <c t="str" s="4" r="O197">
        <f>VLOOKUP(B197,'Razzball Projections'!$B$2:$W$322,13,FALSE)</f>
        <v>0</v>
      </c>
      <c t="str" s="4" r="P197">
        <f>VLOOKUP(B197,'Razzball Projections'!$B$2:$W$322,14,FALSE)</f>
        <v>33</v>
      </c>
      <c t="str" s="4" r="Q197">
        <f>VLOOKUP(B197,'Razzball Projections'!$B$2:$W$322,15,FALSE)</f>
        <v>477</v>
      </c>
      <c t="str" s="4" r="R197">
        <f>VLOOKUP(B197,'Razzball Projections'!$B$2:$W$322,16,FALSE)</f>
        <v>3</v>
      </c>
      <c t="str" s="33" r="S197">
        <f>VLOOKUP(B197,'Razzball Projections'!$B$2:$W$322,17,FALSE)</f>
        <v>68.7</v>
      </c>
      <c t="str" s="33" r="T197">
        <f>VLOOKUP(B197,'Razzball Projections'!$B$2:$W$322,18,FALSE)</f>
        <v>85.1</v>
      </c>
      <c t="str" s="33" r="U197">
        <f>VLOOKUP(B197,'Razzball Projections'!$B$2:$W$322,19,FALSE)</f>
        <v>101.5</v>
      </c>
      <c t="str" s="45" r="V197">
        <f>VLOOKUP(B197,'Razzball Projections'!$B$2:$W$322,20,FALSE)</f>
        <v>$0</v>
      </c>
      <c t="str" s="45" r="W197">
        <f>VLOOKUP(B197,'Razzball Projections'!$B$2:$W$322,21,FALSE)</f>
        <v>$0</v>
      </c>
      <c t="str" s="45" r="X197">
        <f>VLOOKUP(B197,'Razzball Projections'!$B$2:$W$322,22,FALSE)</f>
        <v>$0</v>
      </c>
    </row>
    <row customHeight="1" r="198" ht="15.0">
      <c s="44" r="A198">
        <v>196.0</v>
      </c>
      <c t="str" s="29" r="B198">
        <f>'Razzball Projections'!B197</f>
        <v>Brandon Gibson</v>
      </c>
      <c t="str" s="4" r="C198">
        <f>VLOOKUP(B198,'Razzball Projections'!$B$2:$W$322,2,FALSE)</f>
        <v>WR</v>
      </c>
      <c t="str" s="4" r="D198">
        <f>VLOOKUP(B198,'Razzball Projections'!$B$2:$W$322,3,FALSE)</f>
        <v>MIA</v>
      </c>
      <c t="str" s="4" r="E198">
        <f>VLOOKUP(B198,'Rankings - Cheat Sheet'!$B$3:$E$323,4,FALSE)</f>
        <v/>
      </c>
      <c t="str" s="4" r="F198">
        <f>VLOOKUP(B198,'Razzball Projections'!$B$2:$W$322,4,FALSE)</f>
        <v>0</v>
      </c>
      <c t="str" s="4" r="G198">
        <f>VLOOKUP(B198,'Razzball Projections'!$B$2:$W$322,5,FALSE)</f>
        <v>0</v>
      </c>
      <c t="str" s="4" r="H198">
        <f>VLOOKUP(B198,'Razzball Projections'!$B$2:$W$322,6,FALSE)</f>
        <v>0</v>
      </c>
      <c t="str" s="4" r="I198">
        <f>VLOOKUP(B198,'Razzball Projections'!$B$2:$W$322,7,FALSE)</f>
        <v>0</v>
      </c>
      <c t="str" s="4" r="J198">
        <f>VLOOKUP(B198,'Razzball Projections'!$B$2:$W$322,8,FALSE)</f>
        <v>0</v>
      </c>
      <c t="str" s="4" r="K198">
        <f>VLOOKUP(B198,'Razzball Projections'!$B$2:$W$322,9,FALSE)</f>
        <v>0</v>
      </c>
      <c t="str" s="4" r="L198">
        <f>VLOOKUP(B198,'Razzball Projections'!$B$2:$W$322,10,FALSE)</f>
        <v>0</v>
      </c>
      <c t="str" s="4" r="M198">
        <f>VLOOKUP(B198,'Razzball Projections'!$B$2:$W$322,11,FALSE)</f>
        <v>0</v>
      </c>
      <c t="str" s="4" r="N198">
        <f>VLOOKUP(B198,'Razzball Projections'!$B$2:$W$322,12,FALSE)</f>
        <v>0</v>
      </c>
      <c t="str" s="4" r="O198">
        <f>VLOOKUP(B198,'Razzball Projections'!$B$2:$W$322,13,FALSE)</f>
        <v>0</v>
      </c>
      <c t="str" s="4" r="P198">
        <f>VLOOKUP(B198,'Razzball Projections'!$B$2:$W$322,14,FALSE)</f>
        <v>40</v>
      </c>
      <c t="str" s="4" r="Q198">
        <f>VLOOKUP(B198,'Razzball Projections'!$B$2:$W$322,15,FALSE)</f>
        <v>473</v>
      </c>
      <c t="str" s="4" r="R198">
        <f>VLOOKUP(B198,'Razzball Projections'!$B$2:$W$322,16,FALSE)</f>
        <v>2</v>
      </c>
      <c t="str" s="33" r="S198">
        <f>VLOOKUP(B198,'Razzball Projections'!$B$2:$W$322,17,FALSE)</f>
        <v>61.7</v>
      </c>
      <c t="str" s="33" r="T198">
        <f>VLOOKUP(B198,'Razzball Projections'!$B$2:$W$322,18,FALSE)</f>
        <v>81.4</v>
      </c>
      <c t="str" s="33" r="U198">
        <f>VLOOKUP(B198,'Razzball Projections'!$B$2:$W$322,19,FALSE)</f>
        <v>101.2</v>
      </c>
      <c t="str" s="45" r="V198">
        <f>VLOOKUP(B198,'Razzball Projections'!$B$2:$W$322,20,FALSE)</f>
        <v>$0</v>
      </c>
      <c t="str" s="45" r="W198">
        <f>VLOOKUP(B198,'Razzball Projections'!$B$2:$W$322,21,FALSE)</f>
        <v>$0</v>
      </c>
      <c t="str" s="45" r="X198">
        <f>VLOOKUP(B198,'Razzball Projections'!$B$2:$W$322,22,FALSE)</f>
        <v>$0</v>
      </c>
    </row>
    <row customHeight="1" r="199" ht="15.0">
      <c s="44" r="A199">
        <v>197.0</v>
      </c>
      <c t="str" s="29" r="B199">
        <f>'Razzball Projections'!B198</f>
        <v>Josh Gordon</v>
      </c>
      <c t="str" s="4" r="C199">
        <f>VLOOKUP(B199,'Razzball Projections'!$B$2:$W$322,2,FALSE)</f>
        <v>WR</v>
      </c>
      <c t="str" s="4" r="D199">
        <f>VLOOKUP(B199,'Razzball Projections'!$B$2:$W$322,3,FALSE)</f>
        <v>CLE</v>
      </c>
      <c t="str" s="4" r="E199">
        <f>VLOOKUP(B199,'Rankings - Cheat Sheet'!$B$3:$E$323,4,FALSE)</f>
        <v/>
      </c>
      <c t="str" s="4" r="F199">
        <f>VLOOKUP(B199,'Razzball Projections'!$B$2:$W$322,4,FALSE)</f>
        <v>0</v>
      </c>
      <c t="str" s="4" r="G199">
        <f>VLOOKUP(B199,'Razzball Projections'!$B$2:$W$322,5,FALSE)</f>
        <v>0</v>
      </c>
      <c t="str" s="4" r="H199">
        <f>VLOOKUP(B199,'Razzball Projections'!$B$2:$W$322,6,FALSE)</f>
        <v>0</v>
      </c>
      <c t="str" s="4" r="I199">
        <f>VLOOKUP(B199,'Razzball Projections'!$B$2:$W$322,7,FALSE)</f>
        <v>0</v>
      </c>
      <c t="str" s="4" r="J199">
        <f>VLOOKUP(B199,'Razzball Projections'!$B$2:$W$322,8,FALSE)</f>
        <v>0</v>
      </c>
      <c t="str" s="4" r="K199">
        <f>VLOOKUP(B199,'Razzball Projections'!$B$2:$W$322,9,FALSE)</f>
        <v>0</v>
      </c>
      <c t="str" s="4" r="L199">
        <f>VLOOKUP(B199,'Razzball Projections'!$B$2:$W$322,10,FALSE)</f>
        <v>0</v>
      </c>
      <c t="str" s="4" r="M199">
        <f>VLOOKUP(B199,'Razzball Projections'!$B$2:$W$322,11,FALSE)</f>
        <v>0</v>
      </c>
      <c t="str" s="4" r="N199">
        <f>VLOOKUP(B199,'Razzball Projections'!$B$2:$W$322,12,FALSE)</f>
        <v>0</v>
      </c>
      <c t="str" s="4" r="O199">
        <f>VLOOKUP(B199,'Razzball Projections'!$B$2:$W$322,13,FALSE)</f>
        <v>1</v>
      </c>
      <c t="str" s="4" r="P199">
        <f>VLOOKUP(B199,'Razzball Projections'!$B$2:$W$322,14,FALSE)</f>
        <v>31</v>
      </c>
      <c t="str" s="4" r="Q199">
        <f>VLOOKUP(B199,'Razzball Projections'!$B$2:$W$322,15,FALSE)</f>
        <v>467</v>
      </c>
      <c t="str" s="4" r="R199">
        <f>VLOOKUP(B199,'Razzball Projections'!$B$2:$W$322,16,FALSE)</f>
        <v>4</v>
      </c>
      <c t="str" s="33" r="S199">
        <f>VLOOKUP(B199,'Razzball Projections'!$B$2:$W$322,17,FALSE)</f>
        <v>69.9</v>
      </c>
      <c t="str" s="33" r="T199">
        <f>VLOOKUP(B199,'Razzball Projections'!$B$2:$W$322,18,FALSE)</f>
        <v>85.4</v>
      </c>
      <c t="str" s="33" r="U199">
        <f>VLOOKUP(B199,'Razzball Projections'!$B$2:$W$322,19,FALSE)</f>
        <v>100.9</v>
      </c>
      <c t="str" s="45" r="V199">
        <f>VLOOKUP(B199,'Razzball Projections'!$B$2:$W$322,20,FALSE)</f>
        <v>$0</v>
      </c>
      <c t="str" s="45" r="W199">
        <f>VLOOKUP(B199,'Razzball Projections'!$B$2:$W$322,21,FALSE)</f>
        <v>$0</v>
      </c>
      <c t="str" s="45" r="X199">
        <f>VLOOKUP(B199,'Razzball Projections'!$B$2:$W$322,22,FALSE)</f>
        <v>$0</v>
      </c>
    </row>
    <row customHeight="1" r="200" ht="15.0">
      <c s="44" r="A200">
        <v>198.0</v>
      </c>
      <c t="str" s="29" r="B200">
        <f>'Razzball Projections'!B199</f>
        <v>Jacquizz Rodgers</v>
      </c>
      <c t="str" s="4" r="C200">
        <f>VLOOKUP(B200,'Razzball Projections'!$B$2:$W$322,2,FALSE)</f>
        <v>RB</v>
      </c>
      <c t="str" s="4" r="D200">
        <f>VLOOKUP(B200,'Razzball Projections'!$B$2:$W$322,3,FALSE)</f>
        <v>ATL</v>
      </c>
      <c t="str" s="4" r="E200">
        <f>VLOOKUP(B200,'Rankings - Cheat Sheet'!$B$3:$E$323,4,FALSE)</f>
        <v/>
      </c>
      <c t="str" s="4" r="F200">
        <f>VLOOKUP(B200,'Razzball Projections'!$B$2:$W$322,4,FALSE)</f>
        <v>0</v>
      </c>
      <c t="str" s="4" r="G200">
        <f>VLOOKUP(B200,'Razzball Projections'!$B$2:$W$322,5,FALSE)</f>
        <v>0</v>
      </c>
      <c t="str" s="4" r="H200">
        <f>VLOOKUP(B200,'Razzball Projections'!$B$2:$W$322,6,FALSE)</f>
        <v>0</v>
      </c>
      <c t="str" s="4" r="I200">
        <f>VLOOKUP(B200,'Razzball Projections'!$B$2:$W$322,7,FALSE)</f>
        <v>0</v>
      </c>
      <c t="str" s="4" r="J200">
        <f>VLOOKUP(B200,'Razzball Projections'!$B$2:$W$322,8,FALSE)</f>
        <v>0</v>
      </c>
      <c t="str" s="4" r="K200">
        <f>VLOOKUP(B200,'Razzball Projections'!$B$2:$W$322,9,FALSE)</f>
        <v>0</v>
      </c>
      <c t="str" s="4" r="L200">
        <f>VLOOKUP(B200,'Razzball Projections'!$B$2:$W$322,10,FALSE)</f>
        <v>68</v>
      </c>
      <c t="str" s="4" r="M200">
        <f>VLOOKUP(B200,'Razzball Projections'!$B$2:$W$322,11,FALSE)</f>
        <v>252</v>
      </c>
      <c t="str" s="4" r="N200">
        <f>VLOOKUP(B200,'Razzball Projections'!$B$2:$W$322,12,FALSE)</f>
        <v>2</v>
      </c>
      <c t="str" s="4" r="O200">
        <f>VLOOKUP(B200,'Razzball Projections'!$B$2:$W$322,13,FALSE)</f>
        <v>1</v>
      </c>
      <c t="str" s="4" r="P200">
        <f>VLOOKUP(B200,'Razzball Projections'!$B$2:$W$322,14,FALSE)</f>
        <v>34</v>
      </c>
      <c t="str" s="4" r="Q200">
        <f>VLOOKUP(B200,'Razzball Projections'!$B$2:$W$322,15,FALSE)</f>
        <v>232</v>
      </c>
      <c t="str" s="4" r="R200">
        <f>VLOOKUP(B200,'Razzball Projections'!$B$2:$W$322,16,FALSE)</f>
        <v>1</v>
      </c>
      <c t="str" s="33" r="S200">
        <f>VLOOKUP(B200,'Razzball Projections'!$B$2:$W$322,17,FALSE)</f>
        <v>66.2</v>
      </c>
      <c t="str" s="33" r="T200">
        <f>VLOOKUP(B200,'Razzball Projections'!$B$2:$W$322,18,FALSE)</f>
        <v>83.2</v>
      </c>
      <c t="str" s="33" r="U200">
        <f>VLOOKUP(B200,'Razzball Projections'!$B$2:$W$322,19,FALSE)</f>
        <v>100.2</v>
      </c>
      <c t="str" s="45" r="V200">
        <f>VLOOKUP(B200,'Razzball Projections'!$B$2:$W$322,20,FALSE)</f>
        <v>$0</v>
      </c>
      <c t="str" s="45" r="W200">
        <f>VLOOKUP(B200,'Razzball Projections'!$B$2:$W$322,21,FALSE)</f>
        <v>$0</v>
      </c>
      <c t="str" s="45" r="X200">
        <f>VLOOKUP(B200,'Razzball Projections'!$B$2:$W$322,22,FALSE)</f>
        <v>$0</v>
      </c>
    </row>
    <row customHeight="1" r="201" ht="15.0">
      <c s="44" r="A201">
        <v>199.0</v>
      </c>
      <c t="str" s="29" r="B201">
        <f>'Razzball Projections'!B200</f>
        <v>Geno Smith</v>
      </c>
      <c t="str" s="4" r="C201">
        <f>VLOOKUP(B201,'Razzball Projections'!$B$2:$W$322,2,FALSE)</f>
        <v>QB</v>
      </c>
      <c t="str" s="4" r="D201">
        <f>VLOOKUP(B201,'Razzball Projections'!$B$2:$W$322,3,FALSE)</f>
        <v>NYJ</v>
      </c>
      <c t="str" s="4" r="E201">
        <f>VLOOKUP(B201,'Rankings - Cheat Sheet'!$B$3:$E$323,4,FALSE)</f>
        <v/>
      </c>
      <c t="str" s="4" r="F201">
        <f>VLOOKUP(B201,'Razzball Projections'!$B$2:$W$322,4,FALSE)</f>
        <v>281</v>
      </c>
      <c t="str" s="4" r="G201">
        <f>VLOOKUP(B201,'Razzball Projections'!$B$2:$W$322,5,FALSE)</f>
        <v>156</v>
      </c>
      <c t="str" s="4" r="H201">
        <f>VLOOKUP(B201,'Razzball Projections'!$B$2:$W$322,6,FALSE)</f>
        <v>55.5</v>
      </c>
      <c t="str" s="4" r="I201">
        <f>VLOOKUP(B201,'Razzball Projections'!$B$2:$W$322,7,FALSE)</f>
        <v>1543</v>
      </c>
      <c t="str" s="4" r="J201">
        <f>VLOOKUP(B201,'Razzball Projections'!$B$2:$W$322,8,FALSE)</f>
        <v>10</v>
      </c>
      <c t="str" s="4" r="K201">
        <f>VLOOKUP(B201,'Razzball Projections'!$B$2:$W$322,9,FALSE)</f>
        <v>10</v>
      </c>
      <c t="str" s="4" r="L201">
        <f>VLOOKUP(B201,'Razzball Projections'!$B$2:$W$322,10,FALSE)</f>
        <v>42</v>
      </c>
      <c t="str" s="4" r="M201">
        <f>VLOOKUP(B201,'Razzball Projections'!$B$2:$W$322,11,FALSE)</f>
        <v>167</v>
      </c>
      <c t="str" s="4" r="N201">
        <f>VLOOKUP(B201,'Razzball Projections'!$B$2:$W$322,12,FALSE)</f>
        <v>1</v>
      </c>
      <c t="str" s="4" r="O201">
        <f>VLOOKUP(B201,'Razzball Projections'!$B$2:$W$322,13,FALSE)</f>
        <v>3</v>
      </c>
      <c t="str" s="4" r="P201">
        <f>VLOOKUP(B201,'Razzball Projections'!$B$2:$W$322,14,FALSE)</f>
        <v>0</v>
      </c>
      <c t="str" s="4" r="Q201">
        <f>VLOOKUP(B201,'Razzball Projections'!$B$2:$W$322,15,FALSE)</f>
        <v>0</v>
      </c>
      <c t="str" s="4" r="R201">
        <f>VLOOKUP(B201,'Razzball Projections'!$B$2:$W$322,16,FALSE)</f>
        <v>0</v>
      </c>
      <c t="str" s="33" r="S201">
        <f>VLOOKUP(B201,'Razzball Projections'!$B$2:$W$322,17,FALSE)</f>
        <v>99.6</v>
      </c>
      <c t="str" s="33" r="T201">
        <f>VLOOKUP(B201,'Razzball Projections'!$B$2:$W$322,18,FALSE)</f>
        <v>99.6</v>
      </c>
      <c t="str" s="33" r="U201">
        <f>VLOOKUP(B201,'Razzball Projections'!$B$2:$W$322,19,FALSE)</f>
        <v>99.6</v>
      </c>
      <c t="str" s="45" r="V201">
        <f>VLOOKUP(B201,'Razzball Projections'!$B$2:$W$322,20,FALSE)</f>
        <v>$0</v>
      </c>
      <c t="str" s="45" r="W201">
        <f>VLOOKUP(B201,'Razzball Projections'!$B$2:$W$322,21,FALSE)</f>
        <v>$0</v>
      </c>
      <c t="str" s="45" r="X201">
        <f>VLOOKUP(B201,'Razzball Projections'!$B$2:$W$322,22,FALSE)</f>
        <v>$0</v>
      </c>
    </row>
    <row customHeight="1" r="202" ht="15.0">
      <c s="44" r="A202">
        <v>200.0</v>
      </c>
      <c t="str" s="29" r="B202">
        <f>'Razzball Projections'!B201</f>
        <v>Jerome Simpson</v>
      </c>
      <c t="str" s="4" r="C202">
        <f>VLOOKUP(B202,'Razzball Projections'!$B$2:$W$322,2,FALSE)</f>
        <v>WR</v>
      </c>
      <c t="str" s="4" r="D202">
        <f>VLOOKUP(B202,'Razzball Projections'!$B$2:$W$322,3,FALSE)</f>
        <v>MIN</v>
      </c>
      <c t="str" s="4" r="E202">
        <f>VLOOKUP(B202,'Rankings - Cheat Sheet'!$B$3:$E$323,4,FALSE)</f>
        <v/>
      </c>
      <c t="str" s="4" r="F202">
        <f>VLOOKUP(B202,'Razzball Projections'!$B$2:$W$322,4,FALSE)</f>
        <v>0</v>
      </c>
      <c t="str" s="4" r="G202">
        <f>VLOOKUP(B202,'Razzball Projections'!$B$2:$W$322,5,FALSE)</f>
        <v>0</v>
      </c>
      <c t="str" s="4" r="H202">
        <f>VLOOKUP(B202,'Razzball Projections'!$B$2:$W$322,6,FALSE)</f>
        <v>0</v>
      </c>
      <c t="str" s="4" r="I202">
        <f>VLOOKUP(B202,'Razzball Projections'!$B$2:$W$322,7,FALSE)</f>
        <v>0</v>
      </c>
      <c t="str" s="4" r="J202">
        <f>VLOOKUP(B202,'Razzball Projections'!$B$2:$W$322,8,FALSE)</f>
        <v>0</v>
      </c>
      <c t="str" s="4" r="K202">
        <f>VLOOKUP(B202,'Razzball Projections'!$B$2:$W$322,9,FALSE)</f>
        <v>0</v>
      </c>
      <c t="str" s="4" r="L202">
        <f>VLOOKUP(B202,'Razzball Projections'!$B$2:$W$322,10,FALSE)</f>
        <v>0</v>
      </c>
      <c t="str" s="4" r="M202">
        <f>VLOOKUP(B202,'Razzball Projections'!$B$2:$W$322,11,FALSE)</f>
        <v>0</v>
      </c>
      <c t="str" s="4" r="N202">
        <f>VLOOKUP(B202,'Razzball Projections'!$B$2:$W$322,12,FALSE)</f>
        <v>0</v>
      </c>
      <c t="str" s="4" r="O202">
        <f>VLOOKUP(B202,'Razzball Projections'!$B$2:$W$322,13,FALSE)</f>
        <v>1</v>
      </c>
      <c t="str" s="4" r="P202">
        <f>VLOOKUP(B202,'Razzball Projections'!$B$2:$W$322,14,FALSE)</f>
        <v>36</v>
      </c>
      <c t="str" s="4" r="Q202">
        <f>VLOOKUP(B202,'Razzball Projections'!$B$2:$W$322,15,FALSE)</f>
        <v>514</v>
      </c>
      <c t="str" s="4" r="R202">
        <f>VLOOKUP(B202,'Razzball Projections'!$B$2:$W$322,16,FALSE)</f>
        <v>2</v>
      </c>
      <c t="str" s="33" r="S202">
        <f>VLOOKUP(B202,'Razzball Projections'!$B$2:$W$322,17,FALSE)</f>
        <v>63.2</v>
      </c>
      <c t="str" s="33" r="T202">
        <f>VLOOKUP(B202,'Razzball Projections'!$B$2:$W$322,18,FALSE)</f>
        <v>81.3</v>
      </c>
      <c t="str" s="33" r="U202">
        <f>VLOOKUP(B202,'Razzball Projections'!$B$2:$W$322,19,FALSE)</f>
        <v>99.5</v>
      </c>
      <c t="str" s="45" r="V202">
        <f>VLOOKUP(B202,'Razzball Projections'!$B$2:$W$322,20,FALSE)</f>
        <v>$0</v>
      </c>
      <c t="str" s="45" r="W202">
        <f>VLOOKUP(B202,'Razzball Projections'!$B$2:$W$322,21,FALSE)</f>
        <v>$0</v>
      </c>
      <c t="str" s="45" r="X202">
        <f>VLOOKUP(B202,'Razzball Projections'!$B$2:$W$322,22,FALSE)</f>
        <v>$0</v>
      </c>
    </row>
    <row customHeight="1" r="203" ht="15.0">
      <c s="44" r="A203">
        <v>201.0</v>
      </c>
      <c t="str" s="29" r="B203">
        <f>'Razzball Projections'!B202</f>
        <v>Ace Sanders</v>
      </c>
      <c t="str" s="4" r="C203">
        <f>VLOOKUP(B203,'Razzball Projections'!$B$2:$W$322,2,FALSE)</f>
        <v>WR</v>
      </c>
      <c t="str" s="4" r="D203">
        <f>VLOOKUP(B203,'Razzball Projections'!$B$2:$W$322,3,FALSE)</f>
        <v>JAC</v>
      </c>
      <c t="str" s="4" r="E203">
        <f>VLOOKUP(B203,'Rankings - Cheat Sheet'!$B$3:$E$323,4,FALSE)</f>
        <v/>
      </c>
      <c t="str" s="4" r="F203">
        <f>VLOOKUP(B203,'Razzball Projections'!$B$2:$W$322,4,FALSE)</f>
        <v>0</v>
      </c>
      <c t="str" s="4" r="G203">
        <f>VLOOKUP(B203,'Razzball Projections'!$B$2:$W$322,5,FALSE)</f>
        <v>0</v>
      </c>
      <c t="str" s="4" r="H203">
        <f>VLOOKUP(B203,'Razzball Projections'!$B$2:$W$322,6,FALSE)</f>
        <v>0</v>
      </c>
      <c t="str" s="4" r="I203">
        <f>VLOOKUP(B203,'Razzball Projections'!$B$2:$W$322,7,FALSE)</f>
        <v>0</v>
      </c>
      <c t="str" s="4" r="J203">
        <f>VLOOKUP(B203,'Razzball Projections'!$B$2:$W$322,8,FALSE)</f>
        <v>0</v>
      </c>
      <c t="str" s="4" r="K203">
        <f>VLOOKUP(B203,'Razzball Projections'!$B$2:$W$322,9,FALSE)</f>
        <v>0</v>
      </c>
      <c t="str" s="4" r="L203">
        <f>VLOOKUP(B203,'Razzball Projections'!$B$2:$W$322,10,FALSE)</f>
        <v>3</v>
      </c>
      <c t="str" s="4" r="M203">
        <f>VLOOKUP(B203,'Razzball Projections'!$B$2:$W$322,11,FALSE)</f>
        <v>11</v>
      </c>
      <c t="str" s="4" r="N203">
        <f>VLOOKUP(B203,'Razzball Projections'!$B$2:$W$322,12,FALSE)</f>
        <v>0</v>
      </c>
      <c t="str" s="4" r="O203">
        <f>VLOOKUP(B203,'Razzball Projections'!$B$2:$W$322,13,FALSE)</f>
        <v>0</v>
      </c>
      <c t="str" s="4" r="P203">
        <f>VLOOKUP(B203,'Razzball Projections'!$B$2:$W$322,14,FALSE)</f>
        <v>43</v>
      </c>
      <c t="str" s="4" r="Q203">
        <f>VLOOKUP(B203,'Razzball Projections'!$B$2:$W$322,15,FALSE)</f>
        <v>443</v>
      </c>
      <c t="str" s="4" r="R203">
        <f>VLOOKUP(B203,'Razzball Projections'!$B$2:$W$322,16,FALSE)</f>
        <v>2</v>
      </c>
      <c t="str" s="33" r="S203">
        <f>VLOOKUP(B203,'Razzball Projections'!$B$2:$W$322,17,FALSE)</f>
        <v>54.3</v>
      </c>
      <c t="str" s="33" r="T203">
        <f>VLOOKUP(B203,'Razzball Projections'!$B$2:$W$322,18,FALSE)</f>
        <v>76.0</v>
      </c>
      <c t="str" s="33" r="U203">
        <f>VLOOKUP(B203,'Razzball Projections'!$B$2:$W$322,19,FALSE)</f>
        <v>97.6</v>
      </c>
      <c t="str" s="45" r="V203">
        <f>VLOOKUP(B203,'Razzball Projections'!$B$2:$W$322,20,FALSE)</f>
        <v>$0</v>
      </c>
      <c t="str" s="45" r="W203">
        <f>VLOOKUP(B203,'Razzball Projections'!$B$2:$W$322,21,FALSE)</f>
        <v>$0</v>
      </c>
      <c t="str" s="45" r="X203">
        <f>VLOOKUP(B203,'Razzball Projections'!$B$2:$W$322,22,FALSE)</f>
        <v>$0</v>
      </c>
    </row>
    <row customHeight="1" r="204" ht="15.0">
      <c s="44" r="A204">
        <v>202.0</v>
      </c>
      <c t="str" s="29" r="B204">
        <f>'Razzball Projections'!B203</f>
        <v>Bernard Pierce</v>
      </c>
      <c t="str" s="4" r="C204">
        <f>VLOOKUP(B204,'Razzball Projections'!$B$2:$W$322,2,FALSE)</f>
        <v>RB</v>
      </c>
      <c t="str" s="4" r="D204">
        <f>VLOOKUP(B204,'Razzball Projections'!$B$2:$W$322,3,FALSE)</f>
        <v>BAL</v>
      </c>
      <c t="str" s="4" r="E204">
        <f>VLOOKUP(B204,'Rankings - Cheat Sheet'!$B$3:$E$323,4,FALSE)</f>
        <v/>
      </c>
      <c t="str" s="4" r="F204">
        <f>VLOOKUP(B204,'Razzball Projections'!$B$2:$W$322,4,FALSE)</f>
        <v>0</v>
      </c>
      <c t="str" s="4" r="G204">
        <f>VLOOKUP(B204,'Razzball Projections'!$B$2:$W$322,5,FALSE)</f>
        <v>0</v>
      </c>
      <c t="str" s="4" r="H204">
        <f>VLOOKUP(B204,'Razzball Projections'!$B$2:$W$322,6,FALSE)</f>
        <v>0</v>
      </c>
      <c t="str" s="4" r="I204">
        <f>VLOOKUP(B204,'Razzball Projections'!$B$2:$W$322,7,FALSE)</f>
        <v>0</v>
      </c>
      <c t="str" s="4" r="J204">
        <f>VLOOKUP(B204,'Razzball Projections'!$B$2:$W$322,8,FALSE)</f>
        <v>0</v>
      </c>
      <c t="str" s="4" r="K204">
        <f>VLOOKUP(B204,'Razzball Projections'!$B$2:$W$322,9,FALSE)</f>
        <v>0</v>
      </c>
      <c t="str" s="4" r="L204">
        <f>VLOOKUP(B204,'Razzball Projections'!$B$2:$W$322,10,FALSE)</f>
        <v>99</v>
      </c>
      <c t="str" s="4" r="M204">
        <f>VLOOKUP(B204,'Razzball Projections'!$B$2:$W$322,11,FALSE)</f>
        <v>415</v>
      </c>
      <c t="str" s="4" r="N204">
        <f>VLOOKUP(B204,'Razzball Projections'!$B$2:$W$322,12,FALSE)</f>
        <v>2</v>
      </c>
      <c t="str" s="4" r="O204">
        <f>VLOOKUP(B204,'Razzball Projections'!$B$2:$W$322,13,FALSE)</f>
        <v>0</v>
      </c>
      <c t="str" s="4" r="P204">
        <f>VLOOKUP(B204,'Razzball Projections'!$B$2:$W$322,14,FALSE)</f>
        <v>25</v>
      </c>
      <c t="str" s="4" r="Q204">
        <f>VLOOKUP(B204,'Razzball Projections'!$B$2:$W$322,15,FALSE)</f>
        <v>129</v>
      </c>
      <c t="str" s="4" r="R204">
        <f>VLOOKUP(B204,'Razzball Projections'!$B$2:$W$322,16,FALSE)</f>
        <v>1</v>
      </c>
      <c t="str" s="33" r="S204">
        <f>VLOOKUP(B204,'Razzball Projections'!$B$2:$W$322,17,FALSE)</f>
        <v>72.4</v>
      </c>
      <c t="str" s="33" r="T204">
        <f>VLOOKUP(B204,'Razzball Projections'!$B$2:$W$322,18,FALSE)</f>
        <v>84.9</v>
      </c>
      <c t="str" s="33" r="U204">
        <f>VLOOKUP(B204,'Razzball Projections'!$B$2:$W$322,19,FALSE)</f>
        <v>97.4</v>
      </c>
      <c t="str" s="45" r="V204">
        <f>VLOOKUP(B204,'Razzball Projections'!$B$2:$W$322,20,FALSE)</f>
        <v>$4</v>
      </c>
      <c t="str" s="45" r="W204">
        <f>VLOOKUP(B204,'Razzball Projections'!$B$2:$W$322,21,FALSE)</f>
        <v>$2</v>
      </c>
      <c t="str" s="45" r="X204">
        <f>VLOOKUP(B204,'Razzball Projections'!$B$2:$W$322,22,FALSE)</f>
        <v>$1</v>
      </c>
    </row>
    <row customHeight="1" r="205" ht="15.0">
      <c s="44" r="A205">
        <v>203.0</v>
      </c>
      <c t="str" s="29" r="B205">
        <f>'Razzball Projections'!B204</f>
        <v>Brandon Bostick</v>
      </c>
      <c t="str" s="4" r="C205">
        <f>VLOOKUP(B205,'Razzball Projections'!$B$2:$W$322,2,FALSE)</f>
        <v>TE</v>
      </c>
      <c t="str" s="4" r="D205">
        <f>VLOOKUP(B205,'Razzball Projections'!$B$2:$W$322,3,FALSE)</f>
        <v>GB</v>
      </c>
      <c t="str" s="4" r="E205">
        <f>VLOOKUP(B205,'Rankings - Cheat Sheet'!$B$3:$E$323,4,FALSE)</f>
        <v/>
      </c>
      <c t="str" s="4" r="F205">
        <f>VLOOKUP(B205,'Razzball Projections'!$B$2:$W$322,4,FALSE)</f>
        <v>0</v>
      </c>
      <c t="str" s="4" r="G205">
        <f>VLOOKUP(B205,'Razzball Projections'!$B$2:$W$322,5,FALSE)</f>
        <v>0</v>
      </c>
      <c t="str" s="4" r="H205">
        <f>VLOOKUP(B205,'Razzball Projections'!$B$2:$W$322,6,FALSE)</f>
        <v>0</v>
      </c>
      <c t="str" s="4" r="I205">
        <f>VLOOKUP(B205,'Razzball Projections'!$B$2:$W$322,7,FALSE)</f>
        <v>0</v>
      </c>
      <c t="str" s="4" r="J205">
        <f>VLOOKUP(B205,'Razzball Projections'!$B$2:$W$322,8,FALSE)</f>
        <v>0</v>
      </c>
      <c t="str" s="4" r="K205">
        <f>VLOOKUP(B205,'Razzball Projections'!$B$2:$W$322,9,FALSE)</f>
        <v>0</v>
      </c>
      <c t="str" s="4" r="L205">
        <f>VLOOKUP(B205,'Razzball Projections'!$B$2:$W$322,10,FALSE)</f>
        <v>0</v>
      </c>
      <c t="str" s="4" r="M205">
        <f>VLOOKUP(B205,'Razzball Projections'!$B$2:$W$322,11,FALSE)</f>
        <v>0</v>
      </c>
      <c t="str" s="4" r="N205">
        <f>VLOOKUP(B205,'Razzball Projections'!$B$2:$W$322,12,FALSE)</f>
        <v>0</v>
      </c>
      <c t="str" s="4" r="O205">
        <f>VLOOKUP(B205,'Razzball Projections'!$B$2:$W$322,13,FALSE)</f>
        <v>1</v>
      </c>
      <c t="str" s="4" r="P205">
        <f>VLOOKUP(B205,'Razzball Projections'!$B$2:$W$322,14,FALSE)</f>
        <v>36</v>
      </c>
      <c t="str" s="4" r="Q205">
        <f>VLOOKUP(B205,'Razzball Projections'!$B$2:$W$322,15,FALSE)</f>
        <v>436</v>
      </c>
      <c t="str" s="4" r="R205">
        <f>VLOOKUP(B205,'Razzball Projections'!$B$2:$W$322,16,FALSE)</f>
        <v>3</v>
      </c>
      <c t="str" s="33" r="S205">
        <f>VLOOKUP(B205,'Razzball Projections'!$B$2:$W$322,17,FALSE)</f>
        <v>60.6</v>
      </c>
      <c t="str" s="33" r="T205">
        <f>VLOOKUP(B205,'Razzball Projections'!$B$2:$W$322,18,FALSE)</f>
        <v>78.6</v>
      </c>
      <c t="str" s="33" r="U205">
        <f>VLOOKUP(B205,'Razzball Projections'!$B$2:$W$322,19,FALSE)</f>
        <v>96.6</v>
      </c>
      <c t="str" s="45" r="V205">
        <f>VLOOKUP(B205,'Razzball Projections'!$B$2:$W$322,20,FALSE)</f>
        <v>$0</v>
      </c>
      <c t="str" s="45" r="W205">
        <f>VLOOKUP(B205,'Razzball Projections'!$B$2:$W$322,21,FALSE)</f>
        <v>$0</v>
      </c>
      <c t="str" s="45" r="X205">
        <f>VLOOKUP(B205,'Razzball Projections'!$B$2:$W$322,22,FALSE)</f>
        <v>$0</v>
      </c>
    </row>
    <row customHeight="1" r="206" ht="15.0">
      <c s="44" r="A206">
        <v>204.0</v>
      </c>
      <c t="str" s="29" r="B206">
        <f>'Razzball Projections'!B205</f>
        <v>Stepfan Taylor</v>
      </c>
      <c t="str" s="4" r="C206">
        <f>VLOOKUP(B206,'Razzball Projections'!$B$2:$W$322,2,FALSE)</f>
        <v>RB</v>
      </c>
      <c t="str" s="4" r="D206">
        <f>VLOOKUP(B206,'Razzball Projections'!$B$2:$W$322,3,FALSE)</f>
        <v>ARI</v>
      </c>
      <c t="str" s="4" r="E206">
        <f>VLOOKUP(B206,'Rankings - Cheat Sheet'!$B$3:$E$323,4,FALSE)</f>
        <v/>
      </c>
      <c t="str" s="4" r="F206">
        <f>VLOOKUP(B206,'Razzball Projections'!$B$2:$W$322,4,FALSE)</f>
        <v>0</v>
      </c>
      <c t="str" s="4" r="G206">
        <f>VLOOKUP(B206,'Razzball Projections'!$B$2:$W$322,5,FALSE)</f>
        <v>0</v>
      </c>
      <c t="str" s="4" r="H206">
        <f>VLOOKUP(B206,'Razzball Projections'!$B$2:$W$322,6,FALSE)</f>
        <v>0</v>
      </c>
      <c t="str" s="4" r="I206">
        <f>VLOOKUP(B206,'Razzball Projections'!$B$2:$W$322,7,FALSE)</f>
        <v>0</v>
      </c>
      <c t="str" s="4" r="J206">
        <f>VLOOKUP(B206,'Razzball Projections'!$B$2:$W$322,8,FALSE)</f>
        <v>0</v>
      </c>
      <c t="str" s="4" r="K206">
        <f>VLOOKUP(B206,'Razzball Projections'!$B$2:$W$322,9,FALSE)</f>
        <v>0</v>
      </c>
      <c t="str" s="4" r="L206">
        <f>VLOOKUP(B206,'Razzball Projections'!$B$2:$W$322,10,FALSE)</f>
        <v>122</v>
      </c>
      <c t="str" s="4" r="M206">
        <f>VLOOKUP(B206,'Razzball Projections'!$B$2:$W$322,11,FALSE)</f>
        <v>499</v>
      </c>
      <c t="str" s="4" r="N206">
        <f>VLOOKUP(B206,'Razzball Projections'!$B$2:$W$322,12,FALSE)</f>
        <v>4</v>
      </c>
      <c t="str" s="4" r="O206">
        <f>VLOOKUP(B206,'Razzball Projections'!$B$2:$W$322,13,FALSE)</f>
        <v>1</v>
      </c>
      <c t="str" s="4" r="P206">
        <f>VLOOKUP(B206,'Razzball Projections'!$B$2:$W$322,14,FALSE)</f>
        <v>13</v>
      </c>
      <c t="str" s="4" r="Q206">
        <f>VLOOKUP(B206,'Razzball Projections'!$B$2:$W$322,15,FALSE)</f>
        <v>76</v>
      </c>
      <c t="str" s="4" r="R206">
        <f>VLOOKUP(B206,'Razzball Projections'!$B$2:$W$322,16,FALSE)</f>
        <v>0</v>
      </c>
      <c t="str" s="33" r="S206">
        <f>VLOOKUP(B206,'Razzball Projections'!$B$2:$W$322,17,FALSE)</f>
        <v>82.9</v>
      </c>
      <c t="str" s="33" r="T206">
        <f>VLOOKUP(B206,'Razzball Projections'!$B$2:$W$322,18,FALSE)</f>
        <v>89.4</v>
      </c>
      <c t="str" s="33" r="U206">
        <f>VLOOKUP(B206,'Razzball Projections'!$B$2:$W$322,19,FALSE)</f>
        <v>95.9</v>
      </c>
      <c t="str" s="45" r="V206">
        <f>VLOOKUP(B206,'Razzball Projections'!$B$2:$W$322,20,FALSE)</f>
        <v>$2</v>
      </c>
      <c t="str" s="45" r="W206">
        <f>VLOOKUP(B206,'Razzball Projections'!$B$2:$W$322,21,FALSE)</f>
        <v>$2</v>
      </c>
      <c t="str" s="45" r="X206">
        <f>VLOOKUP(B206,'Razzball Projections'!$B$2:$W$322,22,FALSE)</f>
        <v>$2</v>
      </c>
    </row>
    <row customHeight="1" r="207" ht="15.0">
      <c s="44" r="A207">
        <v>205.0</v>
      </c>
      <c t="str" s="29" r="B207">
        <f>'Razzball Projections'!B206</f>
        <v>Eddie Royal</v>
      </c>
      <c t="str" s="4" r="C207">
        <f>VLOOKUP(B207,'Razzball Projections'!$B$2:$W$322,2,FALSE)</f>
        <v>WR</v>
      </c>
      <c t="str" s="4" r="D207">
        <f>VLOOKUP(B207,'Razzball Projections'!$B$2:$W$322,3,FALSE)</f>
        <v>SD</v>
      </c>
      <c t="str" s="4" r="E207">
        <f>VLOOKUP(B207,'Rankings - Cheat Sheet'!$B$3:$E$323,4,FALSE)</f>
        <v/>
      </c>
      <c t="str" s="4" r="F207">
        <f>VLOOKUP(B207,'Razzball Projections'!$B$2:$W$322,4,FALSE)</f>
        <v>0</v>
      </c>
      <c t="str" s="4" r="G207">
        <f>VLOOKUP(B207,'Razzball Projections'!$B$2:$W$322,5,FALSE)</f>
        <v>0</v>
      </c>
      <c t="str" s="4" r="H207">
        <f>VLOOKUP(B207,'Razzball Projections'!$B$2:$W$322,6,FALSE)</f>
        <v>0</v>
      </c>
      <c t="str" s="4" r="I207">
        <f>VLOOKUP(B207,'Razzball Projections'!$B$2:$W$322,7,FALSE)</f>
        <v>0</v>
      </c>
      <c t="str" s="4" r="J207">
        <f>VLOOKUP(B207,'Razzball Projections'!$B$2:$W$322,8,FALSE)</f>
        <v>0</v>
      </c>
      <c t="str" s="4" r="K207">
        <f>VLOOKUP(B207,'Razzball Projections'!$B$2:$W$322,9,FALSE)</f>
        <v>0</v>
      </c>
      <c t="str" s="4" r="L207">
        <f>VLOOKUP(B207,'Razzball Projections'!$B$2:$W$322,10,FALSE)</f>
        <v>2</v>
      </c>
      <c t="str" s="4" r="M207">
        <f>VLOOKUP(B207,'Razzball Projections'!$B$2:$W$322,11,FALSE)</f>
        <v>7</v>
      </c>
      <c t="str" s="4" r="N207">
        <f>VLOOKUP(B207,'Razzball Projections'!$B$2:$W$322,12,FALSE)</f>
        <v>0</v>
      </c>
      <c t="str" s="4" r="O207">
        <f>VLOOKUP(B207,'Razzball Projections'!$B$2:$W$322,13,FALSE)</f>
        <v>1</v>
      </c>
      <c t="str" s="4" r="P207">
        <f>VLOOKUP(B207,'Razzball Projections'!$B$2:$W$322,14,FALSE)</f>
        <v>40</v>
      </c>
      <c t="str" s="4" r="Q207">
        <f>VLOOKUP(B207,'Razzball Projections'!$B$2:$W$322,15,FALSE)</f>
        <v>470</v>
      </c>
      <c t="str" s="4" r="R207">
        <f>VLOOKUP(B207,'Razzball Projections'!$B$2:$W$322,16,FALSE)</f>
        <v>2</v>
      </c>
      <c t="str" s="33" r="S207">
        <f>VLOOKUP(B207,'Razzball Projections'!$B$2:$W$322,17,FALSE)</f>
        <v>56.3</v>
      </c>
      <c t="str" s="33" r="T207">
        <f>VLOOKUP(B207,'Razzball Projections'!$B$2:$W$322,18,FALSE)</f>
        <v>76.0</v>
      </c>
      <c t="str" s="33" r="U207">
        <f>VLOOKUP(B207,'Razzball Projections'!$B$2:$W$322,19,FALSE)</f>
        <v>95.8</v>
      </c>
      <c t="str" s="45" r="V207">
        <f>VLOOKUP(B207,'Razzball Projections'!$B$2:$W$322,20,FALSE)</f>
        <v>$0</v>
      </c>
      <c t="str" s="45" r="W207">
        <f>VLOOKUP(B207,'Razzball Projections'!$B$2:$W$322,21,FALSE)</f>
        <v>$0</v>
      </c>
      <c t="str" s="45" r="X207">
        <f>VLOOKUP(B207,'Razzball Projections'!$B$2:$W$322,22,FALSE)</f>
        <v>$0</v>
      </c>
    </row>
    <row customHeight="1" r="208" ht="15.0">
      <c s="44" r="A208">
        <v>206.0</v>
      </c>
      <c t="str" s="29" r="B208">
        <f>'Razzball Projections'!B207</f>
        <v>Zach Miller</v>
      </c>
      <c t="str" s="4" r="C208">
        <f>VLOOKUP(B208,'Razzball Projections'!$B$2:$W$322,2,FALSE)</f>
        <v>TE</v>
      </c>
      <c t="str" s="4" r="D208">
        <f>VLOOKUP(B208,'Razzball Projections'!$B$2:$W$322,3,FALSE)</f>
        <v>SEA</v>
      </c>
      <c t="str" s="4" r="E208">
        <f>VLOOKUP(B208,'Rankings - Cheat Sheet'!$B$3:$E$323,4,FALSE)</f>
        <v/>
      </c>
      <c t="str" s="4" r="F208">
        <f>VLOOKUP(B208,'Razzball Projections'!$B$2:$W$322,4,FALSE)</f>
        <v>0</v>
      </c>
      <c t="str" s="4" r="G208">
        <f>VLOOKUP(B208,'Razzball Projections'!$B$2:$W$322,5,FALSE)</f>
        <v>0</v>
      </c>
      <c t="str" s="4" r="H208">
        <f>VLOOKUP(B208,'Razzball Projections'!$B$2:$W$322,6,FALSE)</f>
        <v>0</v>
      </c>
      <c t="str" s="4" r="I208">
        <f>VLOOKUP(B208,'Razzball Projections'!$B$2:$W$322,7,FALSE)</f>
        <v>0</v>
      </c>
      <c t="str" s="4" r="J208">
        <f>VLOOKUP(B208,'Razzball Projections'!$B$2:$W$322,8,FALSE)</f>
        <v>0</v>
      </c>
      <c t="str" s="4" r="K208">
        <f>VLOOKUP(B208,'Razzball Projections'!$B$2:$W$322,9,FALSE)</f>
        <v>0</v>
      </c>
      <c t="str" s="4" r="L208">
        <f>VLOOKUP(B208,'Razzball Projections'!$B$2:$W$322,10,FALSE)</f>
        <v>0</v>
      </c>
      <c t="str" s="4" r="M208">
        <f>VLOOKUP(B208,'Razzball Projections'!$B$2:$W$322,11,FALSE)</f>
        <v>0</v>
      </c>
      <c t="str" s="4" r="N208">
        <f>VLOOKUP(B208,'Razzball Projections'!$B$2:$W$322,12,FALSE)</f>
        <v>0</v>
      </c>
      <c t="str" s="4" r="O208">
        <f>VLOOKUP(B208,'Razzball Projections'!$B$2:$W$322,13,FALSE)</f>
        <v>0</v>
      </c>
      <c t="str" s="4" r="P208">
        <f>VLOOKUP(B208,'Razzball Projections'!$B$2:$W$322,14,FALSE)</f>
        <v>36</v>
      </c>
      <c t="str" s="4" r="Q208">
        <f>VLOOKUP(B208,'Razzball Projections'!$B$2:$W$322,15,FALSE)</f>
        <v>389</v>
      </c>
      <c t="str" s="4" r="R208">
        <f>VLOOKUP(B208,'Razzball Projections'!$B$2:$W$322,16,FALSE)</f>
        <v>3</v>
      </c>
      <c t="str" s="33" r="S208">
        <f>VLOOKUP(B208,'Razzball Projections'!$B$2:$W$322,17,FALSE)</f>
        <v>59.3</v>
      </c>
      <c t="str" s="33" r="T208">
        <f>VLOOKUP(B208,'Razzball Projections'!$B$2:$W$322,18,FALSE)</f>
        <v>77.3</v>
      </c>
      <c t="str" s="33" r="U208">
        <f>VLOOKUP(B208,'Razzball Projections'!$B$2:$W$322,19,FALSE)</f>
        <v>95.3</v>
      </c>
      <c t="str" s="45" r="V208">
        <f>VLOOKUP(B208,'Razzball Projections'!$B$2:$W$322,20,FALSE)</f>
        <v>$0</v>
      </c>
      <c t="str" s="45" r="W208">
        <f>VLOOKUP(B208,'Razzball Projections'!$B$2:$W$322,21,FALSE)</f>
        <v>$0</v>
      </c>
      <c t="str" s="45" r="X208">
        <f>VLOOKUP(B208,'Razzball Projections'!$B$2:$W$322,22,FALSE)</f>
        <v>$0</v>
      </c>
    </row>
    <row customHeight="1" r="209" ht="15.0">
      <c s="44" r="A209">
        <v>207.0</v>
      </c>
      <c t="str" s="29" r="B209">
        <f>'Razzball Projections'!B208</f>
        <v>Mychal Rivera</v>
      </c>
      <c t="str" s="4" r="C209">
        <f>VLOOKUP(B209,'Razzball Projections'!$B$2:$W$322,2,FALSE)</f>
        <v>TE</v>
      </c>
      <c t="str" s="4" r="D209">
        <f>VLOOKUP(B209,'Razzball Projections'!$B$2:$W$322,3,FALSE)</f>
        <v>OAK</v>
      </c>
      <c t="str" s="4" r="E209">
        <f>VLOOKUP(B209,'Rankings - Cheat Sheet'!$B$3:$E$323,4,FALSE)</f>
        <v/>
      </c>
      <c t="str" s="4" r="F209">
        <f>VLOOKUP(B209,'Razzball Projections'!$B$2:$W$322,4,FALSE)</f>
        <v>0</v>
      </c>
      <c t="str" s="4" r="G209">
        <f>VLOOKUP(B209,'Razzball Projections'!$B$2:$W$322,5,FALSE)</f>
        <v>0</v>
      </c>
      <c t="str" s="4" r="H209">
        <f>VLOOKUP(B209,'Razzball Projections'!$B$2:$W$322,6,FALSE)</f>
        <v>0</v>
      </c>
      <c t="str" s="4" r="I209">
        <f>VLOOKUP(B209,'Razzball Projections'!$B$2:$W$322,7,FALSE)</f>
        <v>0</v>
      </c>
      <c t="str" s="4" r="J209">
        <f>VLOOKUP(B209,'Razzball Projections'!$B$2:$W$322,8,FALSE)</f>
        <v>0</v>
      </c>
      <c t="str" s="4" r="K209">
        <f>VLOOKUP(B209,'Razzball Projections'!$B$2:$W$322,9,FALSE)</f>
        <v>0</v>
      </c>
      <c t="str" s="4" r="L209">
        <f>VLOOKUP(B209,'Razzball Projections'!$B$2:$W$322,10,FALSE)</f>
        <v>0</v>
      </c>
      <c t="str" s="4" r="M209">
        <f>VLOOKUP(B209,'Razzball Projections'!$B$2:$W$322,11,FALSE)</f>
        <v>0</v>
      </c>
      <c t="str" s="4" r="N209">
        <f>VLOOKUP(B209,'Razzball Projections'!$B$2:$W$322,12,FALSE)</f>
        <v>0</v>
      </c>
      <c t="str" s="4" r="O209">
        <f>VLOOKUP(B209,'Razzball Projections'!$B$2:$W$322,13,FALSE)</f>
        <v>0</v>
      </c>
      <c t="str" s="4" r="P209">
        <f>VLOOKUP(B209,'Razzball Projections'!$B$2:$W$322,14,FALSE)</f>
        <v>36</v>
      </c>
      <c t="str" s="4" r="Q209">
        <f>VLOOKUP(B209,'Razzball Projections'!$B$2:$W$322,15,FALSE)</f>
        <v>411</v>
      </c>
      <c t="str" s="4" r="R209">
        <f>VLOOKUP(B209,'Razzball Projections'!$B$2:$W$322,16,FALSE)</f>
        <v>3</v>
      </c>
      <c t="str" s="33" r="S209">
        <f>VLOOKUP(B209,'Razzball Projections'!$B$2:$W$322,17,FALSE)</f>
        <v>57.9</v>
      </c>
      <c t="str" s="33" r="T209">
        <f>VLOOKUP(B209,'Razzball Projections'!$B$2:$W$322,18,FALSE)</f>
        <v>75.9</v>
      </c>
      <c t="str" s="33" r="U209">
        <f>VLOOKUP(B209,'Razzball Projections'!$B$2:$W$322,19,FALSE)</f>
        <v>93.9</v>
      </c>
      <c t="str" s="45" r="V209">
        <f>VLOOKUP(B209,'Razzball Projections'!$B$2:$W$322,20,FALSE)</f>
        <v>$0</v>
      </c>
      <c t="str" s="45" r="W209">
        <f>VLOOKUP(B209,'Razzball Projections'!$B$2:$W$322,21,FALSE)</f>
        <v>$0</v>
      </c>
      <c t="str" s="45" r="X209">
        <f>VLOOKUP(B209,'Razzball Projections'!$B$2:$W$322,22,FALSE)</f>
        <v>$0</v>
      </c>
    </row>
    <row customHeight="1" r="210" ht="15.0">
      <c s="44" r="A210">
        <v>208.0</v>
      </c>
      <c t="str" s="29" r="B210">
        <f>'Razzball Projections'!B209</f>
        <v>Marcel Reece</v>
      </c>
      <c t="str" s="4" r="C210">
        <f>VLOOKUP(B210,'Razzball Projections'!$B$2:$W$322,2,FALSE)</f>
        <v>RB</v>
      </c>
      <c t="str" s="4" r="D210">
        <f>VLOOKUP(B210,'Razzball Projections'!$B$2:$W$322,3,FALSE)</f>
        <v>OAK</v>
      </c>
      <c t="str" s="4" r="E210">
        <f>VLOOKUP(B210,'Rankings - Cheat Sheet'!$B$3:$E$323,4,FALSE)</f>
        <v/>
      </c>
      <c t="str" s="4" r="F210">
        <f>VLOOKUP(B210,'Razzball Projections'!$B$2:$W$322,4,FALSE)</f>
        <v>0</v>
      </c>
      <c t="str" s="4" r="G210">
        <f>VLOOKUP(B210,'Razzball Projections'!$B$2:$W$322,5,FALSE)</f>
        <v>0</v>
      </c>
      <c t="str" s="4" r="H210">
        <f>VLOOKUP(B210,'Razzball Projections'!$B$2:$W$322,6,FALSE)</f>
        <v>0</v>
      </c>
      <c t="str" s="4" r="I210">
        <f>VLOOKUP(B210,'Razzball Projections'!$B$2:$W$322,7,FALSE)</f>
        <v>0</v>
      </c>
      <c t="str" s="4" r="J210">
        <f>VLOOKUP(B210,'Razzball Projections'!$B$2:$W$322,8,FALSE)</f>
        <v>0</v>
      </c>
      <c t="str" s="4" r="K210">
        <f>VLOOKUP(B210,'Razzball Projections'!$B$2:$W$322,9,FALSE)</f>
        <v>0</v>
      </c>
      <c t="str" s="4" r="L210">
        <f>VLOOKUP(B210,'Razzball Projections'!$B$2:$W$322,10,FALSE)</f>
        <v>43</v>
      </c>
      <c t="str" s="4" r="M210">
        <f>VLOOKUP(B210,'Razzball Projections'!$B$2:$W$322,11,FALSE)</f>
        <v>197</v>
      </c>
      <c t="str" s="4" r="N210">
        <f>VLOOKUP(B210,'Razzball Projections'!$B$2:$W$322,12,FALSE)</f>
        <v>2</v>
      </c>
      <c t="str" s="4" r="O210">
        <f>VLOOKUP(B210,'Razzball Projections'!$B$2:$W$322,13,FALSE)</f>
        <v>0</v>
      </c>
      <c t="str" s="4" r="P210">
        <f>VLOOKUP(B210,'Razzball Projections'!$B$2:$W$322,14,FALSE)</f>
        <v>32</v>
      </c>
      <c t="str" s="4" r="Q210">
        <f>VLOOKUP(B210,'Razzball Projections'!$B$2:$W$322,15,FALSE)</f>
        <v>284</v>
      </c>
      <c t="str" s="4" r="R210">
        <f>VLOOKUP(B210,'Razzball Projections'!$B$2:$W$322,16,FALSE)</f>
        <v>1</v>
      </c>
      <c t="str" s="33" r="S210">
        <f>VLOOKUP(B210,'Razzball Projections'!$B$2:$W$322,17,FALSE)</f>
        <v>61.9</v>
      </c>
      <c t="str" s="33" r="T210">
        <f>VLOOKUP(B210,'Razzball Projections'!$B$2:$W$322,18,FALSE)</f>
        <v>77.7</v>
      </c>
      <c t="str" s="33" r="U210">
        <f>VLOOKUP(B210,'Razzball Projections'!$B$2:$W$322,19,FALSE)</f>
        <v>93.4</v>
      </c>
      <c t="str" s="45" r="V210">
        <f>VLOOKUP(B210,'Razzball Projections'!$B$2:$W$322,20,FALSE)</f>
        <v>$0</v>
      </c>
      <c t="str" s="45" r="W210">
        <f>VLOOKUP(B210,'Razzball Projections'!$B$2:$W$322,21,FALSE)</f>
        <v>$0</v>
      </c>
      <c t="str" s="45" r="X210">
        <f>VLOOKUP(B210,'Razzball Projections'!$B$2:$W$322,22,FALSE)</f>
        <v>$0</v>
      </c>
    </row>
    <row customHeight="1" r="211" ht="15.0">
      <c s="44" r="A211">
        <v>209.0</v>
      </c>
      <c t="str" s="29" r="B211">
        <f>'Razzball Projections'!B210</f>
        <v>Charles Sims</v>
      </c>
      <c t="str" s="4" r="C211">
        <f>VLOOKUP(B211,'Razzball Projections'!$B$2:$W$322,2,FALSE)</f>
        <v>RB</v>
      </c>
      <c t="str" s="4" r="D211">
        <f>VLOOKUP(B211,'Razzball Projections'!$B$2:$W$322,3,FALSE)</f>
        <v>TB</v>
      </c>
      <c t="str" s="4" r="E211">
        <f>VLOOKUP(B211,'Rankings - Cheat Sheet'!$B$3:$E$323,4,FALSE)</f>
        <v/>
      </c>
      <c t="str" s="4" r="F211">
        <f>VLOOKUP(B211,'Razzball Projections'!$B$2:$W$322,4,FALSE)</f>
        <v>0</v>
      </c>
      <c t="str" s="4" r="G211">
        <f>VLOOKUP(B211,'Razzball Projections'!$B$2:$W$322,5,FALSE)</f>
        <v>0</v>
      </c>
      <c t="str" s="4" r="H211">
        <f>VLOOKUP(B211,'Razzball Projections'!$B$2:$W$322,6,FALSE)</f>
        <v>0</v>
      </c>
      <c t="str" s="4" r="I211">
        <f>VLOOKUP(B211,'Razzball Projections'!$B$2:$W$322,7,FALSE)</f>
        <v>0</v>
      </c>
      <c t="str" s="4" r="J211">
        <f>VLOOKUP(B211,'Razzball Projections'!$B$2:$W$322,8,FALSE)</f>
        <v>0</v>
      </c>
      <c t="str" s="4" r="K211">
        <f>VLOOKUP(B211,'Razzball Projections'!$B$2:$W$322,9,FALSE)</f>
        <v>0</v>
      </c>
      <c t="str" s="4" r="L211">
        <f>VLOOKUP(B211,'Razzball Projections'!$B$2:$W$322,10,FALSE)</f>
        <v>78</v>
      </c>
      <c t="str" s="4" r="M211">
        <f>VLOOKUP(B211,'Razzball Projections'!$B$2:$W$322,11,FALSE)</f>
        <v>352</v>
      </c>
      <c t="str" s="4" r="N211">
        <f>VLOOKUP(B211,'Razzball Projections'!$B$2:$W$322,12,FALSE)</f>
        <v>2</v>
      </c>
      <c t="str" s="4" r="O211">
        <f>VLOOKUP(B211,'Razzball Projections'!$B$2:$W$322,13,FALSE)</f>
        <v>1</v>
      </c>
      <c t="str" s="4" r="P211">
        <f>VLOOKUP(B211,'Razzball Projections'!$B$2:$W$322,14,FALSE)</f>
        <v>25</v>
      </c>
      <c t="str" s="4" r="Q211">
        <f>VLOOKUP(B211,'Razzball Projections'!$B$2:$W$322,15,FALSE)</f>
        <v>190</v>
      </c>
      <c t="str" s="4" r="R211">
        <f>VLOOKUP(B211,'Razzball Projections'!$B$2:$W$322,16,FALSE)</f>
        <v>1</v>
      </c>
      <c t="str" s="33" r="S211">
        <f>VLOOKUP(B211,'Razzball Projections'!$B$2:$W$322,17,FALSE)</f>
        <v>68.2</v>
      </c>
      <c t="str" s="33" r="T211">
        <f>VLOOKUP(B211,'Razzball Projections'!$B$2:$W$322,18,FALSE)</f>
        <v>80.7</v>
      </c>
      <c t="str" s="33" r="U211">
        <f>VLOOKUP(B211,'Razzball Projections'!$B$2:$W$322,19,FALSE)</f>
        <v>93.2</v>
      </c>
      <c t="str" s="45" r="V211">
        <f>VLOOKUP(B211,'Razzball Projections'!$B$2:$W$322,20,FALSE)</f>
        <v>$1</v>
      </c>
      <c t="str" s="45" r="W211">
        <f>VLOOKUP(B211,'Razzball Projections'!$B$2:$W$322,21,FALSE)</f>
        <v>$0</v>
      </c>
      <c t="str" s="45" r="X211">
        <f>VLOOKUP(B211,'Razzball Projections'!$B$2:$W$322,22,FALSE)</f>
        <v>$0</v>
      </c>
    </row>
    <row customHeight="1" r="212" ht="15.0">
      <c s="44" r="A212">
        <v>210.0</v>
      </c>
      <c t="str" s="29" r="B212">
        <f>'Razzball Projections'!B211</f>
        <v>Greg Little</v>
      </c>
      <c t="str" s="4" r="C212">
        <f>VLOOKUP(B212,'Razzball Projections'!$B$2:$W$322,2,FALSE)</f>
        <v>WR</v>
      </c>
      <c t="str" s="4" r="D212">
        <f>VLOOKUP(B212,'Razzball Projections'!$B$2:$W$322,3,FALSE)</f>
        <v>OAK</v>
      </c>
      <c t="str" s="4" r="E212">
        <f>VLOOKUP(B212,'Rankings - Cheat Sheet'!$B$3:$E$323,4,FALSE)</f>
        <v/>
      </c>
      <c t="str" s="4" r="F212">
        <f>VLOOKUP(B212,'Razzball Projections'!$B$2:$W$322,4,FALSE)</f>
        <v>0</v>
      </c>
      <c t="str" s="4" r="G212">
        <f>VLOOKUP(B212,'Razzball Projections'!$B$2:$W$322,5,FALSE)</f>
        <v>0</v>
      </c>
      <c t="str" s="4" r="H212">
        <f>VLOOKUP(B212,'Razzball Projections'!$B$2:$W$322,6,FALSE)</f>
        <v>0</v>
      </c>
      <c t="str" s="4" r="I212">
        <f>VLOOKUP(B212,'Razzball Projections'!$B$2:$W$322,7,FALSE)</f>
        <v>0</v>
      </c>
      <c t="str" s="4" r="J212">
        <f>VLOOKUP(B212,'Razzball Projections'!$B$2:$W$322,8,FALSE)</f>
        <v>0</v>
      </c>
      <c t="str" s="4" r="K212">
        <f>VLOOKUP(B212,'Razzball Projections'!$B$2:$W$322,9,FALSE)</f>
        <v>0</v>
      </c>
      <c t="str" s="4" r="L212">
        <f>VLOOKUP(B212,'Razzball Projections'!$B$2:$W$322,10,FALSE)</f>
        <v>0</v>
      </c>
      <c t="str" s="4" r="M212">
        <f>VLOOKUP(B212,'Razzball Projections'!$B$2:$W$322,11,FALSE)</f>
        <v>0</v>
      </c>
      <c t="str" s="4" r="N212">
        <f>VLOOKUP(B212,'Razzball Projections'!$B$2:$W$322,12,FALSE)</f>
        <v>0</v>
      </c>
      <c t="str" s="4" r="O212">
        <f>VLOOKUP(B212,'Razzball Projections'!$B$2:$W$322,13,FALSE)</f>
        <v>0</v>
      </c>
      <c t="str" s="4" r="P212">
        <f>VLOOKUP(B212,'Razzball Projections'!$B$2:$W$322,14,FALSE)</f>
        <v>34</v>
      </c>
      <c t="str" s="4" r="Q212">
        <f>VLOOKUP(B212,'Razzball Projections'!$B$2:$W$322,15,FALSE)</f>
        <v>471</v>
      </c>
      <c t="str" s="4" r="R212">
        <f>VLOOKUP(B212,'Razzball Projections'!$B$2:$W$322,16,FALSE)</f>
        <v>2</v>
      </c>
      <c t="str" s="33" r="S212">
        <f>VLOOKUP(B212,'Razzball Projections'!$B$2:$W$322,17,FALSE)</f>
        <v>58.5</v>
      </c>
      <c t="str" s="33" r="T212">
        <f>VLOOKUP(B212,'Razzball Projections'!$B$2:$W$322,18,FALSE)</f>
        <v>75.7</v>
      </c>
      <c t="str" s="33" r="U212">
        <f>VLOOKUP(B212,'Razzball Projections'!$B$2:$W$322,19,FALSE)</f>
        <v>92.9</v>
      </c>
      <c t="str" s="45" r="V212">
        <f>VLOOKUP(B212,'Razzball Projections'!$B$2:$W$322,20,FALSE)</f>
        <v>$0</v>
      </c>
      <c t="str" s="45" r="W212">
        <f>VLOOKUP(B212,'Razzball Projections'!$B$2:$W$322,21,FALSE)</f>
        <v>$0</v>
      </c>
      <c t="str" s="45" r="X212">
        <f>VLOOKUP(B212,'Razzball Projections'!$B$2:$W$322,22,FALSE)</f>
        <v>$0</v>
      </c>
    </row>
    <row customHeight="1" r="213" ht="15.0">
      <c s="44" r="A213">
        <v>211.0</v>
      </c>
      <c t="str" s="29" r="B213">
        <f>'Razzball Projections'!B212</f>
        <v>Lance Dunbar</v>
      </c>
      <c t="str" s="4" r="C213">
        <f>VLOOKUP(B213,'Razzball Projections'!$B$2:$W$322,2,FALSE)</f>
        <v>RB</v>
      </c>
      <c t="str" s="4" r="D213">
        <f>VLOOKUP(B213,'Razzball Projections'!$B$2:$W$322,3,FALSE)</f>
        <v>DAL</v>
      </c>
      <c t="str" s="4" r="E213">
        <f>VLOOKUP(B213,'Rankings - Cheat Sheet'!$B$3:$E$323,4,FALSE)</f>
        <v/>
      </c>
      <c t="str" s="4" r="F213">
        <f>VLOOKUP(B213,'Razzball Projections'!$B$2:$W$322,4,FALSE)</f>
        <v>0</v>
      </c>
      <c t="str" s="4" r="G213">
        <f>VLOOKUP(B213,'Razzball Projections'!$B$2:$W$322,5,FALSE)</f>
        <v>0</v>
      </c>
      <c t="str" s="4" r="H213">
        <f>VLOOKUP(B213,'Razzball Projections'!$B$2:$W$322,6,FALSE)</f>
        <v>0</v>
      </c>
      <c t="str" s="4" r="I213">
        <f>VLOOKUP(B213,'Razzball Projections'!$B$2:$W$322,7,FALSE)</f>
        <v>0</v>
      </c>
      <c t="str" s="4" r="J213">
        <f>VLOOKUP(B213,'Razzball Projections'!$B$2:$W$322,8,FALSE)</f>
        <v>0</v>
      </c>
      <c t="str" s="4" r="K213">
        <f>VLOOKUP(B213,'Razzball Projections'!$B$2:$W$322,9,FALSE)</f>
        <v>0</v>
      </c>
      <c t="str" s="4" r="L213">
        <f>VLOOKUP(B213,'Razzball Projections'!$B$2:$W$322,10,FALSE)</f>
        <v>71</v>
      </c>
      <c t="str" s="4" r="M213">
        <f>VLOOKUP(B213,'Razzball Projections'!$B$2:$W$322,11,FALSE)</f>
        <v>321</v>
      </c>
      <c t="str" s="4" r="N213">
        <f>VLOOKUP(B213,'Razzball Projections'!$B$2:$W$322,12,FALSE)</f>
        <v>3</v>
      </c>
      <c t="str" s="4" r="O213">
        <f>VLOOKUP(B213,'Razzball Projections'!$B$2:$W$322,13,FALSE)</f>
        <v>0</v>
      </c>
      <c t="str" s="4" r="P213">
        <f>VLOOKUP(B213,'Razzball Projections'!$B$2:$W$322,14,FALSE)</f>
        <v>21</v>
      </c>
      <c t="str" s="4" r="Q213">
        <f>VLOOKUP(B213,'Razzball Projections'!$B$2:$W$322,15,FALSE)</f>
        <v>166</v>
      </c>
      <c t="str" s="4" r="R213">
        <f>VLOOKUP(B213,'Razzball Projections'!$B$2:$W$322,16,FALSE)</f>
        <v>1</v>
      </c>
      <c t="str" s="33" r="S213">
        <f>VLOOKUP(B213,'Razzball Projections'!$B$2:$W$322,17,FALSE)</f>
        <v>70.9</v>
      </c>
      <c t="str" s="33" r="T213">
        <f>VLOOKUP(B213,'Razzball Projections'!$B$2:$W$322,18,FALSE)</f>
        <v>81.4</v>
      </c>
      <c t="str" s="33" r="U213">
        <f>VLOOKUP(B213,'Razzball Projections'!$B$2:$W$322,19,FALSE)</f>
        <v>91.9</v>
      </c>
      <c t="str" s="45" r="V213">
        <f>VLOOKUP(B213,'Razzball Projections'!$B$2:$W$322,20,FALSE)</f>
        <v>$1</v>
      </c>
      <c t="str" s="45" r="W213">
        <f>VLOOKUP(B213,'Razzball Projections'!$B$2:$W$322,21,FALSE)</f>
        <v>$0</v>
      </c>
      <c t="str" s="45" r="X213">
        <f>VLOOKUP(B213,'Razzball Projections'!$B$2:$W$322,22,FALSE)</f>
        <v>$0</v>
      </c>
    </row>
    <row customHeight="1" r="214" ht="15.0">
      <c s="44" r="A214">
        <v>212.0</v>
      </c>
      <c t="str" s="29" r="B214">
        <f>'Razzball Projections'!B213</f>
        <v>Jonathan Stewart</v>
      </c>
      <c t="str" s="4" r="C214">
        <f>VLOOKUP(B214,'Razzball Projections'!$B$2:$W$322,2,FALSE)</f>
        <v>RB</v>
      </c>
      <c t="str" s="4" r="D214">
        <f>VLOOKUP(B214,'Razzball Projections'!$B$2:$W$322,3,FALSE)</f>
        <v>CAR</v>
      </c>
      <c t="str" s="4" r="E214">
        <f>VLOOKUP(B214,'Rankings - Cheat Sheet'!$B$3:$E$323,4,FALSE)</f>
        <v/>
      </c>
      <c t="str" s="4" r="F214">
        <f>VLOOKUP(B214,'Razzball Projections'!$B$2:$W$322,4,FALSE)</f>
        <v>0</v>
      </c>
      <c t="str" s="4" r="G214">
        <f>VLOOKUP(B214,'Razzball Projections'!$B$2:$W$322,5,FALSE)</f>
        <v>0</v>
      </c>
      <c t="str" s="4" r="H214">
        <f>VLOOKUP(B214,'Razzball Projections'!$B$2:$W$322,6,FALSE)</f>
        <v>0</v>
      </c>
      <c t="str" s="4" r="I214">
        <f>VLOOKUP(B214,'Razzball Projections'!$B$2:$W$322,7,FALSE)</f>
        <v>0</v>
      </c>
      <c t="str" s="4" r="J214">
        <f>VLOOKUP(B214,'Razzball Projections'!$B$2:$W$322,8,FALSE)</f>
        <v>0</v>
      </c>
      <c t="str" s="4" r="K214">
        <f>VLOOKUP(B214,'Razzball Projections'!$B$2:$W$322,9,FALSE)</f>
        <v>0</v>
      </c>
      <c t="str" s="4" r="L214">
        <f>VLOOKUP(B214,'Razzball Projections'!$B$2:$W$322,10,FALSE)</f>
        <v>99</v>
      </c>
      <c t="str" s="4" r="M214">
        <f>VLOOKUP(B214,'Razzball Projections'!$B$2:$W$322,11,FALSE)</f>
        <v>397</v>
      </c>
      <c t="str" s="4" r="N214">
        <f>VLOOKUP(B214,'Razzball Projections'!$B$2:$W$322,12,FALSE)</f>
        <v>2</v>
      </c>
      <c t="str" s="4" r="O214">
        <f>VLOOKUP(B214,'Razzball Projections'!$B$2:$W$322,13,FALSE)</f>
        <v>1</v>
      </c>
      <c t="str" s="4" r="P214">
        <f>VLOOKUP(B214,'Razzball Projections'!$B$2:$W$322,14,FALSE)</f>
        <v>20</v>
      </c>
      <c t="str" s="4" r="Q214">
        <f>VLOOKUP(B214,'Razzball Projections'!$B$2:$W$322,15,FALSE)</f>
        <v>151</v>
      </c>
      <c t="str" s="4" r="R214">
        <f>VLOOKUP(B214,'Razzball Projections'!$B$2:$W$322,16,FALSE)</f>
        <v>1</v>
      </c>
      <c t="str" s="33" r="S214">
        <f>VLOOKUP(B214,'Razzball Projections'!$B$2:$W$322,17,FALSE)</f>
        <v>70.8</v>
      </c>
      <c t="str" s="33" r="T214">
        <f>VLOOKUP(B214,'Razzball Projections'!$B$2:$W$322,18,FALSE)</f>
        <v>80.8</v>
      </c>
      <c t="str" s="33" r="U214">
        <f>VLOOKUP(B214,'Razzball Projections'!$B$2:$W$322,19,FALSE)</f>
        <v>90.8</v>
      </c>
      <c t="str" s="45" r="V214">
        <f>VLOOKUP(B214,'Razzball Projections'!$B$2:$W$322,20,FALSE)</f>
        <v>$1</v>
      </c>
      <c t="str" s="45" r="W214">
        <f>VLOOKUP(B214,'Razzball Projections'!$B$2:$W$322,21,FALSE)</f>
        <v>$1</v>
      </c>
      <c t="str" s="45" r="X214">
        <f>VLOOKUP(B214,'Razzball Projections'!$B$2:$W$322,22,FALSE)</f>
        <v>$1</v>
      </c>
    </row>
    <row customHeight="1" r="215" ht="15.0">
      <c s="44" r="A215">
        <v>213.0</v>
      </c>
      <c t="str" s="29" r="B215">
        <f>'Razzball Projections'!B214</f>
        <v>Jermaine Gresham</v>
      </c>
      <c t="str" s="4" r="C215">
        <f>VLOOKUP(B215,'Razzball Projections'!$B$2:$W$322,2,FALSE)</f>
        <v>TE</v>
      </c>
      <c t="str" s="4" r="D215">
        <f>VLOOKUP(B215,'Razzball Projections'!$B$2:$W$322,3,FALSE)</f>
        <v>CIN</v>
      </c>
      <c t="str" s="4" r="E215">
        <f>VLOOKUP(B215,'Rankings - Cheat Sheet'!$B$3:$E$323,4,FALSE)</f>
        <v/>
      </c>
      <c t="str" s="4" r="F215">
        <f>VLOOKUP(B215,'Razzball Projections'!$B$2:$W$322,4,FALSE)</f>
        <v>0</v>
      </c>
      <c t="str" s="4" r="G215">
        <f>VLOOKUP(B215,'Razzball Projections'!$B$2:$W$322,5,FALSE)</f>
        <v>0</v>
      </c>
      <c t="str" s="4" r="H215">
        <f>VLOOKUP(B215,'Razzball Projections'!$B$2:$W$322,6,FALSE)</f>
        <v>0</v>
      </c>
      <c t="str" s="4" r="I215">
        <f>VLOOKUP(B215,'Razzball Projections'!$B$2:$W$322,7,FALSE)</f>
        <v>0</v>
      </c>
      <c t="str" s="4" r="J215">
        <f>VLOOKUP(B215,'Razzball Projections'!$B$2:$W$322,8,FALSE)</f>
        <v>0</v>
      </c>
      <c t="str" s="4" r="K215">
        <f>VLOOKUP(B215,'Razzball Projections'!$B$2:$W$322,9,FALSE)</f>
        <v>0</v>
      </c>
      <c t="str" s="4" r="L215">
        <f>VLOOKUP(B215,'Razzball Projections'!$B$2:$W$322,10,FALSE)</f>
        <v>0</v>
      </c>
      <c t="str" s="4" r="M215">
        <f>VLOOKUP(B215,'Razzball Projections'!$B$2:$W$322,11,FALSE)</f>
        <v>0</v>
      </c>
      <c t="str" s="4" r="N215">
        <f>VLOOKUP(B215,'Razzball Projections'!$B$2:$W$322,12,FALSE)</f>
        <v>0</v>
      </c>
      <c t="str" s="4" r="O215">
        <f>VLOOKUP(B215,'Razzball Projections'!$B$2:$W$322,13,FALSE)</f>
        <v>2</v>
      </c>
      <c t="str" s="4" r="P215">
        <f>VLOOKUP(B215,'Razzball Projections'!$B$2:$W$322,14,FALSE)</f>
        <v>36</v>
      </c>
      <c t="str" s="4" r="Q215">
        <f>VLOOKUP(B215,'Razzball Projections'!$B$2:$W$322,15,FALSE)</f>
        <v>391</v>
      </c>
      <c t="str" s="4" r="R215">
        <f>VLOOKUP(B215,'Razzball Projections'!$B$2:$W$322,16,FALSE)</f>
        <v>3</v>
      </c>
      <c t="str" s="33" r="S215">
        <f>VLOOKUP(B215,'Razzball Projections'!$B$2:$W$322,17,FALSE)</f>
        <v>54.7</v>
      </c>
      <c t="str" s="33" r="T215">
        <f>VLOOKUP(B215,'Razzball Projections'!$B$2:$W$322,18,FALSE)</f>
        <v>72.7</v>
      </c>
      <c t="str" s="33" r="U215">
        <f>VLOOKUP(B215,'Razzball Projections'!$B$2:$W$322,19,FALSE)</f>
        <v>90.7</v>
      </c>
      <c t="str" s="45" r="V215">
        <f>VLOOKUP(B215,'Razzball Projections'!$B$2:$W$322,20,FALSE)</f>
        <v>$0</v>
      </c>
      <c t="str" s="45" r="W215">
        <f>VLOOKUP(B215,'Razzball Projections'!$B$2:$W$322,21,FALSE)</f>
        <v>$0</v>
      </c>
      <c t="str" s="45" r="X215">
        <f>VLOOKUP(B215,'Razzball Projections'!$B$2:$W$322,22,FALSE)</f>
        <v>$0</v>
      </c>
    </row>
    <row customHeight="1" r="216" ht="15.0">
      <c s="44" r="A216">
        <v>214.0</v>
      </c>
      <c t="str" s="29" r="B216">
        <f>'Razzball Projections'!B215</f>
        <v>Davante Adams</v>
      </c>
      <c t="str" s="4" r="C216">
        <f>VLOOKUP(B216,'Razzball Projections'!$B$2:$W$322,2,FALSE)</f>
        <v>WR</v>
      </c>
      <c t="str" s="4" r="D216">
        <f>VLOOKUP(B216,'Razzball Projections'!$B$2:$W$322,3,FALSE)</f>
        <v>GB</v>
      </c>
      <c t="str" s="4" r="E216">
        <f>VLOOKUP(B216,'Rankings - Cheat Sheet'!$B$3:$E$323,4,FALSE)</f>
        <v/>
      </c>
      <c t="str" s="4" r="F216">
        <f>VLOOKUP(B216,'Razzball Projections'!$B$2:$W$322,4,FALSE)</f>
        <v>0</v>
      </c>
      <c t="str" s="4" r="G216">
        <f>VLOOKUP(B216,'Razzball Projections'!$B$2:$W$322,5,FALSE)</f>
        <v>0</v>
      </c>
      <c t="str" s="4" r="H216">
        <f>VLOOKUP(B216,'Razzball Projections'!$B$2:$W$322,6,FALSE)</f>
        <v>0</v>
      </c>
      <c t="str" s="4" r="I216">
        <f>VLOOKUP(B216,'Razzball Projections'!$B$2:$W$322,7,FALSE)</f>
        <v>0</v>
      </c>
      <c t="str" s="4" r="J216">
        <f>VLOOKUP(B216,'Razzball Projections'!$B$2:$W$322,8,FALSE)</f>
        <v>0</v>
      </c>
      <c t="str" s="4" r="K216">
        <f>VLOOKUP(B216,'Razzball Projections'!$B$2:$W$322,9,FALSE)</f>
        <v>0</v>
      </c>
      <c t="str" s="4" r="L216">
        <f>VLOOKUP(B216,'Razzball Projections'!$B$2:$W$322,10,FALSE)</f>
        <v>0</v>
      </c>
      <c t="str" s="4" r="M216">
        <f>VLOOKUP(B216,'Razzball Projections'!$B$2:$W$322,11,FALSE)</f>
        <v>0</v>
      </c>
      <c t="str" s="4" r="N216">
        <f>VLOOKUP(B216,'Razzball Projections'!$B$2:$W$322,12,FALSE)</f>
        <v>0</v>
      </c>
      <c t="str" s="4" r="O216">
        <f>VLOOKUP(B216,'Razzball Projections'!$B$2:$W$322,13,FALSE)</f>
        <v>1</v>
      </c>
      <c t="str" s="4" r="P216">
        <f>VLOOKUP(B216,'Razzball Projections'!$B$2:$W$322,14,FALSE)</f>
        <v>28</v>
      </c>
      <c t="str" s="4" r="Q216">
        <f>VLOOKUP(B216,'Razzball Projections'!$B$2:$W$322,15,FALSE)</f>
        <v>417</v>
      </c>
      <c t="str" s="4" r="R216">
        <f>VLOOKUP(B216,'Razzball Projections'!$B$2:$W$322,16,FALSE)</f>
        <v>4</v>
      </c>
      <c t="str" s="33" r="S216">
        <f>VLOOKUP(B216,'Razzball Projections'!$B$2:$W$322,17,FALSE)</f>
        <v>61.3</v>
      </c>
      <c t="str" s="33" r="T216">
        <f>VLOOKUP(B216,'Razzball Projections'!$B$2:$W$322,18,FALSE)</f>
        <v>75.3</v>
      </c>
      <c t="str" s="33" r="U216">
        <f>VLOOKUP(B216,'Razzball Projections'!$B$2:$W$322,19,FALSE)</f>
        <v>89.4</v>
      </c>
      <c t="str" s="45" r="V216">
        <f>VLOOKUP(B216,'Razzball Projections'!$B$2:$W$322,20,FALSE)</f>
        <v>$0</v>
      </c>
      <c t="str" s="45" r="W216">
        <f>VLOOKUP(B216,'Razzball Projections'!$B$2:$W$322,21,FALSE)</f>
        <v>$0</v>
      </c>
      <c t="str" s="45" r="X216">
        <f>VLOOKUP(B216,'Razzball Projections'!$B$2:$W$322,22,FALSE)</f>
        <v>$0</v>
      </c>
    </row>
    <row customHeight="1" r="217" ht="15.0">
      <c s="44" r="A217">
        <v>215.0</v>
      </c>
      <c t="str" s="29" r="B217">
        <f>'Razzball Projections'!B216</f>
        <v>Mohamed Sanu</v>
      </c>
      <c t="str" s="4" r="C217">
        <f>VLOOKUP(B217,'Razzball Projections'!$B$2:$W$322,2,FALSE)</f>
        <v>WR</v>
      </c>
      <c t="str" s="4" r="D217">
        <f>VLOOKUP(B217,'Razzball Projections'!$B$2:$W$322,3,FALSE)</f>
        <v>CIN</v>
      </c>
      <c t="str" s="4" r="E217">
        <f>VLOOKUP(B217,'Rankings - Cheat Sheet'!$B$3:$E$323,4,FALSE)</f>
        <v/>
      </c>
      <c t="str" s="4" r="F217">
        <f>VLOOKUP(B217,'Razzball Projections'!$B$2:$W$322,4,FALSE)</f>
        <v>0</v>
      </c>
      <c t="str" s="4" r="G217">
        <f>VLOOKUP(B217,'Razzball Projections'!$B$2:$W$322,5,FALSE)</f>
        <v>0</v>
      </c>
      <c t="str" s="4" r="H217">
        <f>VLOOKUP(B217,'Razzball Projections'!$B$2:$W$322,6,FALSE)</f>
        <v>0</v>
      </c>
      <c t="str" s="4" r="I217">
        <f>VLOOKUP(B217,'Razzball Projections'!$B$2:$W$322,7,FALSE)</f>
        <v>0</v>
      </c>
      <c t="str" s="4" r="J217">
        <f>VLOOKUP(B217,'Razzball Projections'!$B$2:$W$322,8,FALSE)</f>
        <v>0</v>
      </c>
      <c t="str" s="4" r="K217">
        <f>VLOOKUP(B217,'Razzball Projections'!$B$2:$W$322,9,FALSE)</f>
        <v>0</v>
      </c>
      <c t="str" s="4" r="L217">
        <f>VLOOKUP(B217,'Razzball Projections'!$B$2:$W$322,10,FALSE)</f>
        <v>3</v>
      </c>
      <c t="str" s="4" r="M217">
        <f>VLOOKUP(B217,'Razzball Projections'!$B$2:$W$322,11,FALSE)</f>
        <v>12</v>
      </c>
      <c t="str" s="4" r="N217">
        <f>VLOOKUP(B217,'Razzball Projections'!$B$2:$W$322,12,FALSE)</f>
        <v>0</v>
      </c>
      <c t="str" s="4" r="O217">
        <f>VLOOKUP(B217,'Razzball Projections'!$B$2:$W$322,13,FALSE)</f>
        <v>0</v>
      </c>
      <c t="str" s="4" r="P217">
        <f>VLOOKUP(B217,'Razzball Projections'!$B$2:$W$322,14,FALSE)</f>
        <v>36</v>
      </c>
      <c t="str" s="4" r="Q217">
        <f>VLOOKUP(B217,'Razzball Projections'!$B$2:$W$322,15,FALSE)</f>
        <v>371</v>
      </c>
      <c t="str" s="4" r="R217">
        <f>VLOOKUP(B217,'Razzball Projections'!$B$2:$W$322,16,FALSE)</f>
        <v>2</v>
      </c>
      <c t="str" s="33" r="S217">
        <f>VLOOKUP(B217,'Razzball Projections'!$B$2:$W$322,17,FALSE)</f>
        <v>52.7</v>
      </c>
      <c t="str" s="33" r="T217">
        <f>VLOOKUP(B217,'Razzball Projections'!$B$2:$W$322,18,FALSE)</f>
        <v>70.7</v>
      </c>
      <c t="str" s="33" r="U217">
        <f>VLOOKUP(B217,'Razzball Projections'!$B$2:$W$322,19,FALSE)</f>
        <v>88.7</v>
      </c>
      <c t="str" s="45" r="V217">
        <f>VLOOKUP(B217,'Razzball Projections'!$B$2:$W$322,20,FALSE)</f>
        <v>$0</v>
      </c>
      <c t="str" s="45" r="W217">
        <f>VLOOKUP(B217,'Razzball Projections'!$B$2:$W$322,21,FALSE)</f>
        <v>$0</v>
      </c>
      <c t="str" s="45" r="X217">
        <f>VLOOKUP(B217,'Razzball Projections'!$B$2:$W$322,22,FALSE)</f>
        <v>$0</v>
      </c>
    </row>
    <row customHeight="1" r="218" ht="15.0">
      <c s="44" r="A218">
        <v>216.0</v>
      </c>
      <c t="str" s="29" r="B218">
        <f>'Razzball Projections'!B217</f>
        <v>Matt Cassel</v>
      </c>
      <c t="str" s="4" r="C218">
        <f>VLOOKUP(B218,'Razzball Projections'!$B$2:$W$322,2,FALSE)</f>
        <v>QB</v>
      </c>
      <c t="str" s="4" r="D218">
        <f>VLOOKUP(B218,'Razzball Projections'!$B$2:$W$322,3,FALSE)</f>
        <v>MIN</v>
      </c>
      <c t="str" s="4" r="E218">
        <f>VLOOKUP(B218,'Rankings - Cheat Sheet'!$B$3:$E$323,4,FALSE)</f>
        <v/>
      </c>
      <c t="str" s="4" r="F218">
        <f>VLOOKUP(B218,'Razzball Projections'!$B$2:$W$322,4,FALSE)</f>
        <v>212</v>
      </c>
      <c t="str" s="4" r="G218">
        <f>VLOOKUP(B218,'Razzball Projections'!$B$2:$W$322,5,FALSE)</f>
        <v>129</v>
      </c>
      <c t="str" s="4" r="H218">
        <f>VLOOKUP(B218,'Razzball Projections'!$B$2:$W$322,6,FALSE)</f>
        <v>60.8</v>
      </c>
      <c t="str" s="4" r="I218">
        <f>VLOOKUP(B218,'Razzball Projections'!$B$2:$W$322,7,FALSE)</f>
        <v>1456</v>
      </c>
      <c t="str" s="4" r="J218">
        <f>VLOOKUP(B218,'Razzball Projections'!$B$2:$W$322,8,FALSE)</f>
        <v>9</v>
      </c>
      <c t="str" s="4" r="K218">
        <f>VLOOKUP(B218,'Razzball Projections'!$B$2:$W$322,9,FALSE)</f>
        <v>5</v>
      </c>
      <c t="str" s="4" r="L218">
        <f>VLOOKUP(B218,'Razzball Projections'!$B$2:$W$322,10,FALSE)</f>
        <v>10</v>
      </c>
      <c t="str" s="4" r="M218">
        <f>VLOOKUP(B218,'Razzball Projections'!$B$2:$W$322,11,FALSE)</f>
        <v>45</v>
      </c>
      <c t="str" s="4" r="N218">
        <f>VLOOKUP(B218,'Razzball Projections'!$B$2:$W$322,12,FALSE)</f>
        <v>0</v>
      </c>
      <c t="str" s="4" r="O218">
        <f>VLOOKUP(B218,'Razzball Projections'!$B$2:$W$322,13,FALSE)</f>
        <v>1</v>
      </c>
      <c t="str" s="4" r="P218">
        <f>VLOOKUP(B218,'Razzball Projections'!$B$2:$W$322,14,FALSE)</f>
        <v>0</v>
      </c>
      <c t="str" s="4" r="Q218">
        <f>VLOOKUP(B218,'Razzball Projections'!$B$2:$W$322,15,FALSE)</f>
        <v>0</v>
      </c>
      <c t="str" s="4" r="R218">
        <f>VLOOKUP(B218,'Razzball Projections'!$B$2:$W$322,16,FALSE)</f>
        <v>0</v>
      </c>
      <c t="str" s="33" r="S218">
        <f>VLOOKUP(B218,'Razzball Projections'!$B$2:$W$322,17,FALSE)</f>
        <v>87.9</v>
      </c>
      <c t="str" s="33" r="T218">
        <f>VLOOKUP(B218,'Razzball Projections'!$B$2:$W$322,18,FALSE)</f>
        <v>87.9</v>
      </c>
      <c t="str" s="33" r="U218">
        <f>VLOOKUP(B218,'Razzball Projections'!$B$2:$W$322,19,FALSE)</f>
        <v>87.9</v>
      </c>
      <c t="str" s="45" r="V218">
        <f>VLOOKUP(B218,'Razzball Projections'!$B$2:$W$322,20,FALSE)</f>
        <v>$0</v>
      </c>
      <c t="str" s="45" r="W218">
        <f>VLOOKUP(B218,'Razzball Projections'!$B$2:$W$322,21,FALSE)</f>
        <v>$0</v>
      </c>
      <c t="str" s="45" r="X218">
        <f>VLOOKUP(B218,'Razzball Projections'!$B$2:$W$322,22,FALSE)</f>
        <v>$0</v>
      </c>
    </row>
    <row customHeight="1" r="219" ht="15.0">
      <c s="44" r="A219">
        <v>217.0</v>
      </c>
      <c t="str" s="29" r="B219">
        <f>'Razzball Projections'!B218</f>
        <v>Travis Kelce</v>
      </c>
      <c t="str" s="4" r="C219">
        <f>VLOOKUP(B219,'Razzball Projections'!$B$2:$W$322,2,FALSE)</f>
        <v>TE</v>
      </c>
      <c t="str" s="4" r="D219">
        <f>VLOOKUP(B219,'Razzball Projections'!$B$2:$W$322,3,FALSE)</f>
        <v>KC</v>
      </c>
      <c t="str" s="4" r="E219">
        <f>VLOOKUP(B219,'Rankings - Cheat Sheet'!$B$3:$E$323,4,FALSE)</f>
        <v/>
      </c>
      <c t="str" s="4" r="F219">
        <f>VLOOKUP(B219,'Razzball Projections'!$B$2:$W$322,4,FALSE)</f>
        <v>0</v>
      </c>
      <c t="str" s="4" r="G219">
        <f>VLOOKUP(B219,'Razzball Projections'!$B$2:$W$322,5,FALSE)</f>
        <v>0</v>
      </c>
      <c t="str" s="4" r="H219">
        <f>VLOOKUP(B219,'Razzball Projections'!$B$2:$W$322,6,FALSE)</f>
        <v>0</v>
      </c>
      <c t="str" s="4" r="I219">
        <f>VLOOKUP(B219,'Razzball Projections'!$B$2:$W$322,7,FALSE)</f>
        <v>0</v>
      </c>
      <c t="str" s="4" r="J219">
        <f>VLOOKUP(B219,'Razzball Projections'!$B$2:$W$322,8,FALSE)</f>
        <v>0</v>
      </c>
      <c t="str" s="4" r="K219">
        <f>VLOOKUP(B219,'Razzball Projections'!$B$2:$W$322,9,FALSE)</f>
        <v>0</v>
      </c>
      <c t="str" s="4" r="L219">
        <f>VLOOKUP(B219,'Razzball Projections'!$B$2:$W$322,10,FALSE)</f>
        <v>0</v>
      </c>
      <c t="str" s="4" r="M219">
        <f>VLOOKUP(B219,'Razzball Projections'!$B$2:$W$322,11,FALSE)</f>
        <v>0</v>
      </c>
      <c t="str" s="4" r="N219">
        <f>VLOOKUP(B219,'Razzball Projections'!$B$2:$W$322,12,FALSE)</f>
        <v>0</v>
      </c>
      <c t="str" s="4" r="O219">
        <f>VLOOKUP(B219,'Razzball Projections'!$B$2:$W$322,13,FALSE)</f>
        <v>1</v>
      </c>
      <c t="str" s="4" r="P219">
        <f>VLOOKUP(B219,'Razzball Projections'!$B$2:$W$322,14,FALSE)</f>
        <v>34</v>
      </c>
      <c t="str" s="4" r="Q219">
        <f>VLOOKUP(B219,'Razzball Projections'!$B$2:$W$322,15,FALSE)</f>
        <v>398</v>
      </c>
      <c t="str" s="4" r="R219">
        <f>VLOOKUP(B219,'Razzball Projections'!$B$2:$W$322,16,FALSE)</f>
        <v>3</v>
      </c>
      <c t="str" s="33" r="S219">
        <f>VLOOKUP(B219,'Razzball Projections'!$B$2:$W$322,17,FALSE)</f>
        <v>53.8</v>
      </c>
      <c t="str" s="33" r="T219">
        <f>VLOOKUP(B219,'Razzball Projections'!$B$2:$W$322,18,FALSE)</f>
        <v>70.8</v>
      </c>
      <c t="str" s="33" r="U219">
        <f>VLOOKUP(B219,'Razzball Projections'!$B$2:$W$322,19,FALSE)</f>
        <v>87.8</v>
      </c>
      <c t="str" s="45" r="V219">
        <f>VLOOKUP(B219,'Razzball Projections'!$B$2:$W$322,20,FALSE)</f>
        <v>$0</v>
      </c>
      <c t="str" s="45" r="W219">
        <f>VLOOKUP(B219,'Razzball Projections'!$B$2:$W$322,21,FALSE)</f>
        <v>$0</v>
      </c>
      <c t="str" s="45" r="X219">
        <f>VLOOKUP(B219,'Razzball Projections'!$B$2:$W$322,22,FALSE)</f>
        <v>$0</v>
      </c>
    </row>
    <row customHeight="1" r="220" ht="15.0">
      <c s="44" r="A220">
        <v>218.0</v>
      </c>
      <c t="str" s="29" r="B220">
        <f>'Razzball Projections'!B219</f>
        <v>Shonn Greene</v>
      </c>
      <c t="str" s="4" r="C220">
        <f>VLOOKUP(B220,'Razzball Projections'!$B$2:$W$322,2,FALSE)</f>
        <v>RB</v>
      </c>
      <c t="str" s="4" r="D220">
        <f>VLOOKUP(B220,'Razzball Projections'!$B$2:$W$322,3,FALSE)</f>
        <v>TEN</v>
      </c>
      <c t="str" s="4" r="E220">
        <f>VLOOKUP(B220,'Rankings - Cheat Sheet'!$B$3:$E$323,4,FALSE)</f>
        <v/>
      </c>
      <c t="str" s="4" r="F220">
        <f>VLOOKUP(B220,'Razzball Projections'!$B$2:$W$322,4,FALSE)</f>
        <v>0</v>
      </c>
      <c t="str" s="4" r="G220">
        <f>VLOOKUP(B220,'Razzball Projections'!$B$2:$W$322,5,FALSE)</f>
        <v>0</v>
      </c>
      <c t="str" s="4" r="H220">
        <f>VLOOKUP(B220,'Razzball Projections'!$B$2:$W$322,6,FALSE)</f>
        <v>0</v>
      </c>
      <c t="str" s="4" r="I220">
        <f>VLOOKUP(B220,'Razzball Projections'!$B$2:$W$322,7,FALSE)</f>
        <v>0</v>
      </c>
      <c t="str" s="4" r="J220">
        <f>VLOOKUP(B220,'Razzball Projections'!$B$2:$W$322,8,FALSE)</f>
        <v>0</v>
      </c>
      <c t="str" s="4" r="K220">
        <f>VLOOKUP(B220,'Razzball Projections'!$B$2:$W$322,9,FALSE)</f>
        <v>0</v>
      </c>
      <c t="str" s="4" r="L220">
        <f>VLOOKUP(B220,'Razzball Projections'!$B$2:$W$322,10,FALSE)</f>
        <v>111</v>
      </c>
      <c t="str" s="4" r="M220">
        <f>VLOOKUP(B220,'Razzball Projections'!$B$2:$W$322,11,FALSE)</f>
        <v>467</v>
      </c>
      <c t="str" s="4" r="N220">
        <f>VLOOKUP(B220,'Razzball Projections'!$B$2:$W$322,12,FALSE)</f>
        <v>3</v>
      </c>
      <c t="str" s="4" r="O220">
        <f>VLOOKUP(B220,'Razzball Projections'!$B$2:$W$322,13,FALSE)</f>
        <v>1</v>
      </c>
      <c t="str" s="4" r="P220">
        <f>VLOOKUP(B220,'Razzball Projections'!$B$2:$W$322,14,FALSE)</f>
        <v>16</v>
      </c>
      <c t="str" s="4" r="Q220">
        <f>VLOOKUP(B220,'Razzball Projections'!$B$2:$W$322,15,FALSE)</f>
        <v>79</v>
      </c>
      <c t="str" s="4" r="R220">
        <f>VLOOKUP(B220,'Razzball Projections'!$B$2:$W$322,16,FALSE)</f>
        <v>0</v>
      </c>
      <c t="str" s="33" r="S220">
        <f>VLOOKUP(B220,'Razzball Projections'!$B$2:$W$322,17,FALSE)</f>
        <v>71.6</v>
      </c>
      <c t="str" s="33" r="T220">
        <f>VLOOKUP(B220,'Razzball Projections'!$B$2:$W$322,18,FALSE)</f>
        <v>79.6</v>
      </c>
      <c t="str" s="33" r="U220">
        <f>VLOOKUP(B220,'Razzball Projections'!$B$2:$W$322,19,FALSE)</f>
        <v>87.6</v>
      </c>
      <c t="str" s="45" r="V220">
        <f>VLOOKUP(B220,'Razzball Projections'!$B$2:$W$322,20,FALSE)</f>
        <v>$1</v>
      </c>
      <c t="str" s="45" r="W220">
        <f>VLOOKUP(B220,'Razzball Projections'!$B$2:$W$322,21,FALSE)</f>
        <v>$1</v>
      </c>
      <c t="str" s="45" r="X220">
        <f>VLOOKUP(B220,'Razzball Projections'!$B$2:$W$322,22,FALSE)</f>
        <v>$1</v>
      </c>
    </row>
    <row customHeight="1" r="221" ht="15.0">
      <c s="44" r="A221">
        <v>219.0</v>
      </c>
      <c t="str" s="29" r="B221">
        <f>'Razzball Projections'!B220</f>
        <v>Cole Beasley</v>
      </c>
      <c t="str" s="4" r="C221">
        <f>VLOOKUP(B221,'Razzball Projections'!$B$2:$W$322,2,FALSE)</f>
        <v>WR</v>
      </c>
      <c t="str" s="4" r="D221">
        <f>VLOOKUP(B221,'Razzball Projections'!$B$2:$W$322,3,FALSE)</f>
        <v>DAL</v>
      </c>
      <c t="str" s="4" r="E221">
        <f>VLOOKUP(B221,'Rankings - Cheat Sheet'!$B$3:$E$323,4,FALSE)</f>
        <v/>
      </c>
      <c t="str" s="4" r="F221">
        <f>VLOOKUP(B221,'Razzball Projections'!$B$2:$W$322,4,FALSE)</f>
        <v>0</v>
      </c>
      <c t="str" s="4" r="G221">
        <f>VLOOKUP(B221,'Razzball Projections'!$B$2:$W$322,5,FALSE)</f>
        <v>0</v>
      </c>
      <c t="str" s="4" r="H221">
        <f>VLOOKUP(B221,'Razzball Projections'!$B$2:$W$322,6,FALSE)</f>
        <v>0</v>
      </c>
      <c t="str" s="4" r="I221">
        <f>VLOOKUP(B221,'Razzball Projections'!$B$2:$W$322,7,FALSE)</f>
        <v>0</v>
      </c>
      <c t="str" s="4" r="J221">
        <f>VLOOKUP(B221,'Razzball Projections'!$B$2:$W$322,8,FALSE)</f>
        <v>0</v>
      </c>
      <c t="str" s="4" r="K221">
        <f>VLOOKUP(B221,'Razzball Projections'!$B$2:$W$322,9,FALSE)</f>
        <v>0</v>
      </c>
      <c t="str" s="4" r="L221">
        <f>VLOOKUP(B221,'Razzball Projections'!$B$2:$W$322,10,FALSE)</f>
        <v>0</v>
      </c>
      <c t="str" s="4" r="M221">
        <f>VLOOKUP(B221,'Razzball Projections'!$B$2:$W$322,11,FALSE)</f>
        <v>0</v>
      </c>
      <c t="str" s="4" r="N221">
        <f>VLOOKUP(B221,'Razzball Projections'!$B$2:$W$322,12,FALSE)</f>
        <v>0</v>
      </c>
      <c t="str" s="4" r="O221">
        <f>VLOOKUP(B221,'Razzball Projections'!$B$2:$W$322,13,FALSE)</f>
        <v>0</v>
      </c>
      <c t="str" s="4" r="P221">
        <f>VLOOKUP(B221,'Razzball Projections'!$B$2:$W$322,14,FALSE)</f>
        <v>36</v>
      </c>
      <c t="str" s="4" r="Q221">
        <f>VLOOKUP(B221,'Razzball Projections'!$B$2:$W$322,15,FALSE)</f>
        <v>387</v>
      </c>
      <c t="str" s="4" r="R221">
        <f>VLOOKUP(B221,'Razzball Projections'!$B$2:$W$322,16,FALSE)</f>
        <v>2</v>
      </c>
      <c t="str" s="33" r="S221">
        <f>VLOOKUP(B221,'Razzball Projections'!$B$2:$W$322,17,FALSE)</f>
        <v>51.3</v>
      </c>
      <c t="str" s="33" r="T221">
        <f>VLOOKUP(B221,'Razzball Projections'!$B$2:$W$322,18,FALSE)</f>
        <v>69.3</v>
      </c>
      <c t="str" s="33" r="U221">
        <f>VLOOKUP(B221,'Razzball Projections'!$B$2:$W$322,19,FALSE)</f>
        <v>87.3</v>
      </c>
      <c t="str" s="45" r="V221">
        <f>VLOOKUP(B221,'Razzball Projections'!$B$2:$W$322,20,FALSE)</f>
        <v>$0</v>
      </c>
      <c t="str" s="45" r="W221">
        <f>VLOOKUP(B221,'Razzball Projections'!$B$2:$W$322,21,FALSE)</f>
        <v>$0</v>
      </c>
      <c t="str" s="45" r="X221">
        <f>VLOOKUP(B221,'Razzball Projections'!$B$2:$W$322,22,FALSE)</f>
        <v>$0</v>
      </c>
    </row>
    <row customHeight="1" r="222" ht="15.0">
      <c s="44" r="A222">
        <v>220.0</v>
      </c>
      <c t="str" s="29" r="B222">
        <f>'Razzball Projections'!B221</f>
        <v>Brian Quick</v>
      </c>
      <c t="str" s="4" r="C222">
        <f>VLOOKUP(B222,'Razzball Projections'!$B$2:$W$322,2,FALSE)</f>
        <v>WR</v>
      </c>
      <c t="str" s="4" r="D222">
        <f>VLOOKUP(B222,'Razzball Projections'!$B$2:$W$322,3,FALSE)</f>
        <v>STL</v>
      </c>
      <c t="str" s="4" r="E222">
        <f>VLOOKUP(B222,'Rankings - Cheat Sheet'!$B$3:$E$323,4,FALSE)</f>
        <v/>
      </c>
      <c t="str" s="4" r="F222">
        <f>VLOOKUP(B222,'Razzball Projections'!$B$2:$W$322,4,FALSE)</f>
        <v>0</v>
      </c>
      <c t="str" s="4" r="G222">
        <f>VLOOKUP(B222,'Razzball Projections'!$B$2:$W$322,5,FALSE)</f>
        <v>0</v>
      </c>
      <c t="str" s="4" r="H222">
        <f>VLOOKUP(B222,'Razzball Projections'!$B$2:$W$322,6,FALSE)</f>
        <v>0</v>
      </c>
      <c t="str" s="4" r="I222">
        <f>VLOOKUP(B222,'Razzball Projections'!$B$2:$W$322,7,FALSE)</f>
        <v>0</v>
      </c>
      <c t="str" s="4" r="J222">
        <f>VLOOKUP(B222,'Razzball Projections'!$B$2:$W$322,8,FALSE)</f>
        <v>0</v>
      </c>
      <c t="str" s="4" r="K222">
        <f>VLOOKUP(B222,'Razzball Projections'!$B$2:$W$322,9,FALSE)</f>
        <v>0</v>
      </c>
      <c t="str" s="4" r="L222">
        <f>VLOOKUP(B222,'Razzball Projections'!$B$2:$W$322,10,FALSE)</f>
        <v>0</v>
      </c>
      <c t="str" s="4" r="M222">
        <f>VLOOKUP(B222,'Razzball Projections'!$B$2:$W$322,11,FALSE)</f>
        <v>0</v>
      </c>
      <c t="str" s="4" r="N222">
        <f>VLOOKUP(B222,'Razzball Projections'!$B$2:$W$322,12,FALSE)</f>
        <v>0</v>
      </c>
      <c t="str" s="4" r="O222">
        <f>VLOOKUP(B222,'Razzball Projections'!$B$2:$W$322,13,FALSE)</f>
        <v>0</v>
      </c>
      <c t="str" s="4" r="P222">
        <f>VLOOKUP(B222,'Razzball Projections'!$B$2:$W$322,14,FALSE)</f>
        <v>28</v>
      </c>
      <c t="str" s="4" r="Q222">
        <f>VLOOKUP(B222,'Razzball Projections'!$B$2:$W$322,15,FALSE)</f>
        <v>406</v>
      </c>
      <c t="str" s="4" r="R222">
        <f>VLOOKUP(B222,'Razzball Projections'!$B$2:$W$322,16,FALSE)</f>
        <v>3</v>
      </c>
      <c t="str" s="33" r="S222">
        <f>VLOOKUP(B222,'Razzball Projections'!$B$2:$W$322,17,FALSE)</f>
        <v>57.4</v>
      </c>
      <c t="str" s="33" r="T222">
        <f>VLOOKUP(B222,'Razzball Projections'!$B$2:$W$322,18,FALSE)</f>
        <v>71.4</v>
      </c>
      <c t="str" s="33" r="U222">
        <f>VLOOKUP(B222,'Razzball Projections'!$B$2:$W$322,19,FALSE)</f>
        <v>85.4</v>
      </c>
      <c t="str" s="45" r="V222">
        <f>VLOOKUP(B222,'Razzball Projections'!$B$2:$W$322,20,FALSE)</f>
        <v>$0</v>
      </c>
      <c t="str" s="45" r="W222">
        <f>VLOOKUP(B222,'Razzball Projections'!$B$2:$W$322,21,FALSE)</f>
        <v>$0</v>
      </c>
      <c t="str" s="45" r="X222">
        <f>VLOOKUP(B222,'Razzball Projections'!$B$2:$W$322,22,FALSE)</f>
        <v>$0</v>
      </c>
    </row>
    <row customHeight="1" r="223" ht="15.0">
      <c s="44" r="A223">
        <v>221.0</v>
      </c>
      <c t="str" s="29" r="B223">
        <f>'Razzball Projections'!B222</f>
        <v>Jacoby Jones</v>
      </c>
      <c t="str" s="4" r="C223">
        <f>VLOOKUP(B223,'Razzball Projections'!$B$2:$W$322,2,FALSE)</f>
        <v>WR</v>
      </c>
      <c t="str" s="4" r="D223">
        <f>VLOOKUP(B223,'Razzball Projections'!$B$2:$W$322,3,FALSE)</f>
        <v>BAL</v>
      </c>
      <c t="str" s="4" r="E223">
        <f>VLOOKUP(B223,'Rankings - Cheat Sheet'!$B$3:$E$323,4,FALSE)</f>
        <v/>
      </c>
      <c t="str" s="4" r="F223">
        <f>VLOOKUP(B223,'Razzball Projections'!$B$2:$W$322,4,FALSE)</f>
        <v>0</v>
      </c>
      <c t="str" s="4" r="G223">
        <f>VLOOKUP(B223,'Razzball Projections'!$B$2:$W$322,5,FALSE)</f>
        <v>0</v>
      </c>
      <c t="str" s="4" r="H223">
        <f>VLOOKUP(B223,'Razzball Projections'!$B$2:$W$322,6,FALSE)</f>
        <v>0</v>
      </c>
      <c t="str" s="4" r="I223">
        <f>VLOOKUP(B223,'Razzball Projections'!$B$2:$W$322,7,FALSE)</f>
        <v>0</v>
      </c>
      <c t="str" s="4" r="J223">
        <f>VLOOKUP(B223,'Razzball Projections'!$B$2:$W$322,8,FALSE)</f>
        <v>0</v>
      </c>
      <c t="str" s="4" r="K223">
        <f>VLOOKUP(B223,'Razzball Projections'!$B$2:$W$322,9,FALSE)</f>
        <v>0</v>
      </c>
      <c t="str" s="4" r="L223">
        <f>VLOOKUP(B223,'Razzball Projections'!$B$2:$W$322,10,FALSE)</f>
        <v>0</v>
      </c>
      <c t="str" s="4" r="M223">
        <f>VLOOKUP(B223,'Razzball Projections'!$B$2:$W$322,11,FALSE)</f>
        <v>0</v>
      </c>
      <c t="str" s="4" r="N223">
        <f>VLOOKUP(B223,'Razzball Projections'!$B$2:$W$322,12,FALSE)</f>
        <v>0</v>
      </c>
      <c t="str" s="4" r="O223">
        <f>VLOOKUP(B223,'Razzball Projections'!$B$2:$W$322,13,FALSE)</f>
        <v>0</v>
      </c>
      <c t="str" s="4" r="P223">
        <f>VLOOKUP(B223,'Razzball Projections'!$B$2:$W$322,14,FALSE)</f>
        <v>31</v>
      </c>
      <c t="str" s="4" r="Q223">
        <f>VLOOKUP(B223,'Razzball Projections'!$B$2:$W$322,15,FALSE)</f>
        <v>420</v>
      </c>
      <c t="str" s="4" r="R223">
        <f>VLOOKUP(B223,'Razzball Projections'!$B$2:$W$322,16,FALSE)</f>
        <v>2</v>
      </c>
      <c t="str" s="33" r="S223">
        <f>VLOOKUP(B223,'Razzball Projections'!$B$2:$W$322,17,FALSE)</f>
        <v>54.0</v>
      </c>
      <c t="str" s="33" r="T223">
        <f>VLOOKUP(B223,'Razzball Projections'!$B$2:$W$322,18,FALSE)</f>
        <v>69.7</v>
      </c>
      <c t="str" s="33" r="U223">
        <f>VLOOKUP(B223,'Razzball Projections'!$B$2:$W$322,19,FALSE)</f>
        <v>85.4</v>
      </c>
      <c t="str" s="45" r="V223">
        <f>VLOOKUP(B223,'Razzball Projections'!$B$2:$W$322,20,FALSE)</f>
        <v>$0</v>
      </c>
      <c t="str" s="45" r="W223">
        <f>VLOOKUP(B223,'Razzball Projections'!$B$2:$W$322,21,FALSE)</f>
        <v>$0</v>
      </c>
      <c t="str" s="45" r="X223">
        <f>VLOOKUP(B223,'Razzball Projections'!$B$2:$W$322,22,FALSE)</f>
        <v>$0</v>
      </c>
    </row>
    <row customHeight="1" r="224" ht="15.0">
      <c s="44" r="A224">
        <v>222.0</v>
      </c>
      <c t="str" s="29" r="B224">
        <f>'Razzball Projections'!B223</f>
        <v>Coby Fleener</v>
      </c>
      <c t="str" s="4" r="C224">
        <f>VLOOKUP(B224,'Razzball Projections'!$B$2:$W$322,2,FALSE)</f>
        <v>TE</v>
      </c>
      <c t="str" s="4" r="D224">
        <f>VLOOKUP(B224,'Razzball Projections'!$B$2:$W$322,3,FALSE)</f>
        <v>IND</v>
      </c>
      <c t="str" s="4" r="E224">
        <f>VLOOKUP(B224,'Rankings - Cheat Sheet'!$B$3:$E$323,4,FALSE)</f>
        <v/>
      </c>
      <c t="str" s="4" r="F224">
        <f>VLOOKUP(B224,'Razzball Projections'!$B$2:$W$322,4,FALSE)</f>
        <v>0</v>
      </c>
      <c t="str" s="4" r="G224">
        <f>VLOOKUP(B224,'Razzball Projections'!$B$2:$W$322,5,FALSE)</f>
        <v>0</v>
      </c>
      <c t="str" s="4" r="H224">
        <f>VLOOKUP(B224,'Razzball Projections'!$B$2:$W$322,6,FALSE)</f>
        <v>0</v>
      </c>
      <c t="str" s="4" r="I224">
        <f>VLOOKUP(B224,'Razzball Projections'!$B$2:$W$322,7,FALSE)</f>
        <v>0</v>
      </c>
      <c t="str" s="4" r="J224">
        <f>VLOOKUP(B224,'Razzball Projections'!$B$2:$W$322,8,FALSE)</f>
        <v>0</v>
      </c>
      <c t="str" s="4" r="K224">
        <f>VLOOKUP(B224,'Razzball Projections'!$B$2:$W$322,9,FALSE)</f>
        <v>0</v>
      </c>
      <c t="str" s="4" r="L224">
        <f>VLOOKUP(B224,'Razzball Projections'!$B$2:$W$322,10,FALSE)</f>
        <v>0</v>
      </c>
      <c t="str" s="4" r="M224">
        <f>VLOOKUP(B224,'Razzball Projections'!$B$2:$W$322,11,FALSE)</f>
        <v>0</v>
      </c>
      <c t="str" s="4" r="N224">
        <f>VLOOKUP(B224,'Razzball Projections'!$B$2:$W$322,12,FALSE)</f>
        <v>0</v>
      </c>
      <c t="str" s="4" r="O224">
        <f>VLOOKUP(B224,'Razzball Projections'!$B$2:$W$322,13,FALSE)</f>
        <v>0</v>
      </c>
      <c t="str" s="4" r="P224">
        <f>VLOOKUP(B224,'Razzball Projections'!$B$2:$W$322,14,FALSE)</f>
        <v>32</v>
      </c>
      <c t="str" s="4" r="Q224">
        <f>VLOOKUP(B224,'Razzball Projections'!$B$2:$W$322,15,FALSE)</f>
        <v>344</v>
      </c>
      <c t="str" s="4" r="R224">
        <f>VLOOKUP(B224,'Razzball Projections'!$B$2:$W$322,16,FALSE)</f>
        <v>3</v>
      </c>
      <c t="str" s="33" r="S224">
        <f>VLOOKUP(B224,'Razzball Projections'!$B$2:$W$322,17,FALSE)</f>
        <v>52.4</v>
      </c>
      <c t="str" s="33" r="T224">
        <f>VLOOKUP(B224,'Razzball Projections'!$B$2:$W$322,18,FALSE)</f>
        <v>68.4</v>
      </c>
      <c t="str" s="33" r="U224">
        <f>VLOOKUP(B224,'Razzball Projections'!$B$2:$W$322,19,FALSE)</f>
        <v>84.4</v>
      </c>
      <c t="str" s="45" r="V224">
        <f>VLOOKUP(B224,'Razzball Projections'!$B$2:$W$322,20,FALSE)</f>
        <v>$0</v>
      </c>
      <c t="str" s="45" r="W224">
        <f>VLOOKUP(B224,'Razzball Projections'!$B$2:$W$322,21,FALSE)</f>
        <v>$0</v>
      </c>
      <c t="str" s="45" r="X224">
        <f>VLOOKUP(B224,'Razzball Projections'!$B$2:$W$322,22,FALSE)</f>
        <v>$0</v>
      </c>
    </row>
    <row customHeight="1" r="225" ht="15.0">
      <c s="44" r="A225">
        <v>223.0</v>
      </c>
      <c t="str" s="29" r="B225">
        <f>'Razzball Projections'!B224</f>
        <v>Junior Hemingway</v>
      </c>
      <c t="str" s="4" r="C225">
        <f>VLOOKUP(B225,'Razzball Projections'!$B$2:$W$322,2,FALSE)</f>
        <v>WR</v>
      </c>
      <c t="str" s="4" r="D225">
        <f>VLOOKUP(B225,'Razzball Projections'!$B$2:$W$322,3,FALSE)</f>
        <v>KC</v>
      </c>
      <c t="str" s="4" r="E225">
        <f>VLOOKUP(B225,'Rankings - Cheat Sheet'!$B$3:$E$323,4,FALSE)</f>
        <v/>
      </c>
      <c t="str" s="4" r="F225">
        <f>VLOOKUP(B225,'Razzball Projections'!$B$2:$W$322,4,FALSE)</f>
        <v>0</v>
      </c>
      <c t="str" s="4" r="G225">
        <f>VLOOKUP(B225,'Razzball Projections'!$B$2:$W$322,5,FALSE)</f>
        <v>0</v>
      </c>
      <c t="str" s="4" r="H225">
        <f>VLOOKUP(B225,'Razzball Projections'!$B$2:$W$322,6,FALSE)</f>
        <v>0</v>
      </c>
      <c t="str" s="4" r="I225">
        <f>VLOOKUP(B225,'Razzball Projections'!$B$2:$W$322,7,FALSE)</f>
        <v>0</v>
      </c>
      <c t="str" s="4" r="J225">
        <f>VLOOKUP(B225,'Razzball Projections'!$B$2:$W$322,8,FALSE)</f>
        <v>0</v>
      </c>
      <c t="str" s="4" r="K225">
        <f>VLOOKUP(B225,'Razzball Projections'!$B$2:$W$322,9,FALSE)</f>
        <v>0</v>
      </c>
      <c t="str" s="4" r="L225">
        <f>VLOOKUP(B225,'Razzball Projections'!$B$2:$W$322,10,FALSE)</f>
        <v>0</v>
      </c>
      <c t="str" s="4" r="M225">
        <f>VLOOKUP(B225,'Razzball Projections'!$B$2:$W$322,11,FALSE)</f>
        <v>0</v>
      </c>
      <c t="str" s="4" r="N225">
        <f>VLOOKUP(B225,'Razzball Projections'!$B$2:$W$322,12,FALSE)</f>
        <v>0</v>
      </c>
      <c t="str" s="4" r="O225">
        <f>VLOOKUP(B225,'Razzball Projections'!$B$2:$W$322,13,FALSE)</f>
        <v>0</v>
      </c>
      <c t="str" s="4" r="P225">
        <f>VLOOKUP(B225,'Razzball Projections'!$B$2:$W$322,14,FALSE)</f>
        <v>29</v>
      </c>
      <c t="str" s="4" r="Q225">
        <f>VLOOKUP(B225,'Razzball Projections'!$B$2:$W$322,15,FALSE)</f>
        <v>381</v>
      </c>
      <c t="str" s="4" r="R225">
        <f>VLOOKUP(B225,'Razzball Projections'!$B$2:$W$322,16,FALSE)</f>
        <v>3</v>
      </c>
      <c t="str" s="33" r="S225">
        <f>VLOOKUP(B225,'Razzball Projections'!$B$2:$W$322,17,FALSE)</f>
        <v>54.9</v>
      </c>
      <c t="str" s="33" r="T225">
        <f>VLOOKUP(B225,'Razzball Projections'!$B$2:$W$322,18,FALSE)</f>
        <v>69.5</v>
      </c>
      <c t="str" s="33" r="U225">
        <f>VLOOKUP(B225,'Razzball Projections'!$B$2:$W$322,19,FALSE)</f>
        <v>84.2</v>
      </c>
      <c t="str" s="45" r="V225">
        <f>VLOOKUP(B225,'Razzball Projections'!$B$2:$W$322,20,FALSE)</f>
        <v>$0</v>
      </c>
      <c t="str" s="45" r="W225">
        <f>VLOOKUP(B225,'Razzball Projections'!$B$2:$W$322,21,FALSE)</f>
        <v>$0</v>
      </c>
      <c t="str" s="45" r="X225">
        <f>VLOOKUP(B225,'Razzball Projections'!$B$2:$W$322,22,FALSE)</f>
        <v>$0</v>
      </c>
    </row>
    <row customHeight="1" r="226" ht="15.0">
      <c s="44" r="A226">
        <v>224.0</v>
      </c>
      <c t="str" s="29" r="B226">
        <f>'Razzball Projections'!B225</f>
        <v>Martavis Bryant</v>
      </c>
      <c t="str" s="4" r="C226">
        <f>VLOOKUP(B226,'Razzball Projections'!$B$2:$W$322,2,FALSE)</f>
        <v>WR</v>
      </c>
      <c t="str" s="4" r="D226">
        <f>VLOOKUP(B226,'Razzball Projections'!$B$2:$W$322,3,FALSE)</f>
        <v>PIT</v>
      </c>
      <c t="str" s="4" r="E226">
        <f>VLOOKUP(B226,'Rankings - Cheat Sheet'!$B$3:$E$323,4,FALSE)</f>
        <v/>
      </c>
      <c t="str" s="4" r="F226">
        <f>VLOOKUP(B226,'Razzball Projections'!$B$2:$W$322,4,FALSE)</f>
        <v>0</v>
      </c>
      <c t="str" s="4" r="G226">
        <f>VLOOKUP(B226,'Razzball Projections'!$B$2:$W$322,5,FALSE)</f>
        <v>0</v>
      </c>
      <c t="str" s="4" r="H226">
        <f>VLOOKUP(B226,'Razzball Projections'!$B$2:$W$322,6,FALSE)</f>
        <v>0</v>
      </c>
      <c t="str" s="4" r="I226">
        <f>VLOOKUP(B226,'Razzball Projections'!$B$2:$W$322,7,FALSE)</f>
        <v>0</v>
      </c>
      <c t="str" s="4" r="J226">
        <f>VLOOKUP(B226,'Razzball Projections'!$B$2:$W$322,8,FALSE)</f>
        <v>0</v>
      </c>
      <c t="str" s="4" r="K226">
        <f>VLOOKUP(B226,'Razzball Projections'!$B$2:$W$322,9,FALSE)</f>
        <v>0</v>
      </c>
      <c t="str" s="4" r="L226">
        <f>VLOOKUP(B226,'Razzball Projections'!$B$2:$W$322,10,FALSE)</f>
        <v>0</v>
      </c>
      <c t="str" s="4" r="M226">
        <f>VLOOKUP(B226,'Razzball Projections'!$B$2:$W$322,11,FALSE)</f>
        <v>0</v>
      </c>
      <c t="str" s="4" r="N226">
        <f>VLOOKUP(B226,'Razzball Projections'!$B$2:$W$322,12,FALSE)</f>
        <v>0</v>
      </c>
      <c t="str" s="4" r="O226">
        <f>VLOOKUP(B226,'Razzball Projections'!$B$2:$W$322,13,FALSE)</f>
        <v>0</v>
      </c>
      <c t="str" s="4" r="P226">
        <f>VLOOKUP(B226,'Razzball Projections'!$B$2:$W$322,14,FALSE)</f>
        <v>26</v>
      </c>
      <c t="str" s="4" r="Q226">
        <f>VLOOKUP(B226,'Razzball Projections'!$B$2:$W$322,15,FALSE)</f>
        <v>413</v>
      </c>
      <c t="str" s="4" r="R226">
        <f>VLOOKUP(B226,'Razzball Projections'!$B$2:$W$322,16,FALSE)</f>
        <v>3</v>
      </c>
      <c t="str" s="33" r="S226">
        <f>VLOOKUP(B226,'Razzball Projections'!$B$2:$W$322,17,FALSE)</f>
        <v>57.5</v>
      </c>
      <c t="str" s="33" r="T226">
        <f>VLOOKUP(B226,'Razzball Projections'!$B$2:$W$322,18,FALSE)</f>
        <v>70.7</v>
      </c>
      <c t="str" s="33" r="U226">
        <f>VLOOKUP(B226,'Razzball Projections'!$B$2:$W$322,19,FALSE)</f>
        <v>83.8</v>
      </c>
      <c t="str" s="45" r="V226">
        <f>VLOOKUP(B226,'Razzball Projections'!$B$2:$W$322,20,FALSE)</f>
        <v>$0</v>
      </c>
      <c t="str" s="45" r="W226">
        <f>VLOOKUP(B226,'Razzball Projections'!$B$2:$W$322,21,FALSE)</f>
        <v>$0</v>
      </c>
      <c t="str" s="45" r="X226">
        <f>VLOOKUP(B226,'Razzball Projections'!$B$2:$W$322,22,FALSE)</f>
        <v>$0</v>
      </c>
    </row>
    <row customHeight="1" r="227" ht="15.0">
      <c s="44" r="A227">
        <v>225.0</v>
      </c>
      <c t="str" s="29" r="B227">
        <f>'Razzball Projections'!B226</f>
        <v>Owen Daniels</v>
      </c>
      <c t="str" s="4" r="C227">
        <f>VLOOKUP(B227,'Razzball Projections'!$B$2:$W$322,2,FALSE)</f>
        <v>TE</v>
      </c>
      <c t="str" s="4" r="D227">
        <f>VLOOKUP(B227,'Razzball Projections'!$B$2:$W$322,3,FALSE)</f>
        <v>BAL</v>
      </c>
      <c t="str" s="4" r="E227">
        <f>VLOOKUP(B227,'Rankings - Cheat Sheet'!$B$3:$E$323,4,FALSE)</f>
        <v/>
      </c>
      <c t="str" s="4" r="F227">
        <f>VLOOKUP(B227,'Razzball Projections'!$B$2:$W$322,4,FALSE)</f>
        <v>0</v>
      </c>
      <c t="str" s="4" r="G227">
        <f>VLOOKUP(B227,'Razzball Projections'!$B$2:$W$322,5,FALSE)</f>
        <v>0</v>
      </c>
      <c t="str" s="4" r="H227">
        <f>VLOOKUP(B227,'Razzball Projections'!$B$2:$W$322,6,FALSE)</f>
        <v>0</v>
      </c>
      <c t="str" s="4" r="I227">
        <f>VLOOKUP(B227,'Razzball Projections'!$B$2:$W$322,7,FALSE)</f>
        <v>0</v>
      </c>
      <c t="str" s="4" r="J227">
        <f>VLOOKUP(B227,'Razzball Projections'!$B$2:$W$322,8,FALSE)</f>
        <v>0</v>
      </c>
      <c t="str" s="4" r="K227">
        <f>VLOOKUP(B227,'Razzball Projections'!$B$2:$W$322,9,FALSE)</f>
        <v>0</v>
      </c>
      <c t="str" s="4" r="L227">
        <f>VLOOKUP(B227,'Razzball Projections'!$B$2:$W$322,10,FALSE)</f>
        <v>0</v>
      </c>
      <c t="str" s="4" r="M227">
        <f>VLOOKUP(B227,'Razzball Projections'!$B$2:$W$322,11,FALSE)</f>
        <v>0</v>
      </c>
      <c t="str" s="4" r="N227">
        <f>VLOOKUP(B227,'Razzball Projections'!$B$2:$W$322,12,FALSE)</f>
        <v>0</v>
      </c>
      <c t="str" s="4" r="O227">
        <f>VLOOKUP(B227,'Razzball Projections'!$B$2:$W$322,13,FALSE)</f>
        <v>0</v>
      </c>
      <c t="str" s="4" r="P227">
        <f>VLOOKUP(B227,'Razzball Projections'!$B$2:$W$322,14,FALSE)</f>
        <v>36</v>
      </c>
      <c t="str" s="4" r="Q227">
        <f>VLOOKUP(B227,'Razzball Projections'!$B$2:$W$322,15,FALSE)</f>
        <v>356</v>
      </c>
      <c t="str" s="4" r="R227">
        <f>VLOOKUP(B227,'Razzball Projections'!$B$2:$W$322,16,FALSE)</f>
        <v>2</v>
      </c>
      <c t="str" s="33" r="S227">
        <f>VLOOKUP(B227,'Razzball Projections'!$B$2:$W$322,17,FALSE)</f>
        <v>47.6</v>
      </c>
      <c t="str" s="33" r="T227">
        <f>VLOOKUP(B227,'Razzball Projections'!$B$2:$W$322,18,FALSE)</f>
        <v>65.6</v>
      </c>
      <c t="str" s="33" r="U227">
        <f>VLOOKUP(B227,'Razzball Projections'!$B$2:$W$322,19,FALSE)</f>
        <v>83.6</v>
      </c>
      <c t="str" s="45" r="V227">
        <f>VLOOKUP(B227,'Razzball Projections'!$B$2:$W$322,20,FALSE)</f>
        <v>$0</v>
      </c>
      <c t="str" s="45" r="W227">
        <f>VLOOKUP(B227,'Razzball Projections'!$B$2:$W$322,21,FALSE)</f>
        <v>$0</v>
      </c>
      <c t="str" s="45" r="X227">
        <f>VLOOKUP(B227,'Razzball Projections'!$B$2:$W$322,22,FALSE)</f>
        <v>$0</v>
      </c>
    </row>
    <row customHeight="1" r="228" ht="15.0">
      <c s="44" r="A228">
        <v>226.0</v>
      </c>
      <c t="str" s="29" r="B228">
        <f>'Razzball Projections'!B227</f>
        <v>Tre Mason</v>
      </c>
      <c t="str" s="4" r="C228">
        <f>VLOOKUP(B228,'Razzball Projections'!$B$2:$W$322,2,FALSE)</f>
        <v>RB</v>
      </c>
      <c t="str" s="4" r="D228">
        <f>VLOOKUP(B228,'Razzball Projections'!$B$2:$W$322,3,FALSE)</f>
        <v>STL</v>
      </c>
      <c t="str" s="4" r="E228">
        <f>VLOOKUP(B228,'Rankings - Cheat Sheet'!$B$3:$E$323,4,FALSE)</f>
        <v/>
      </c>
      <c t="str" s="4" r="F228">
        <f>VLOOKUP(B228,'Razzball Projections'!$B$2:$W$322,4,FALSE)</f>
        <v>0</v>
      </c>
      <c t="str" s="4" r="G228">
        <f>VLOOKUP(B228,'Razzball Projections'!$B$2:$W$322,5,FALSE)</f>
        <v>0</v>
      </c>
      <c t="str" s="4" r="H228">
        <f>VLOOKUP(B228,'Razzball Projections'!$B$2:$W$322,6,FALSE)</f>
        <v>0</v>
      </c>
      <c t="str" s="4" r="I228">
        <f>VLOOKUP(B228,'Razzball Projections'!$B$2:$W$322,7,FALSE)</f>
        <v>0</v>
      </c>
      <c t="str" s="4" r="J228">
        <f>VLOOKUP(B228,'Razzball Projections'!$B$2:$W$322,8,FALSE)</f>
        <v>0</v>
      </c>
      <c t="str" s="4" r="K228">
        <f>VLOOKUP(B228,'Razzball Projections'!$B$2:$W$322,9,FALSE)</f>
        <v>0</v>
      </c>
      <c t="str" s="4" r="L228">
        <f>VLOOKUP(B228,'Razzball Projections'!$B$2:$W$322,10,FALSE)</f>
        <v>99</v>
      </c>
      <c t="str" s="4" r="M228">
        <f>VLOOKUP(B228,'Razzball Projections'!$B$2:$W$322,11,FALSE)</f>
        <v>401</v>
      </c>
      <c t="str" s="4" r="N228">
        <f>VLOOKUP(B228,'Razzball Projections'!$B$2:$W$322,12,FALSE)</f>
        <v>4</v>
      </c>
      <c t="str" s="4" r="O228">
        <f>VLOOKUP(B228,'Razzball Projections'!$B$2:$W$322,13,FALSE)</f>
        <v>3</v>
      </c>
      <c t="str" s="4" r="P228">
        <f>VLOOKUP(B228,'Razzball Projections'!$B$2:$W$322,14,FALSE)</f>
        <v>15</v>
      </c>
      <c t="str" s="4" r="Q228">
        <f>VLOOKUP(B228,'Razzball Projections'!$B$2:$W$322,15,FALSE)</f>
        <v>78</v>
      </c>
      <c t="str" s="4" r="R228">
        <f>VLOOKUP(B228,'Razzball Projections'!$B$2:$W$322,16,FALSE)</f>
        <v>0</v>
      </c>
      <c t="str" s="33" r="S228">
        <f>VLOOKUP(B228,'Razzball Projections'!$B$2:$W$322,17,FALSE)</f>
        <v>65.9</v>
      </c>
      <c t="str" s="33" r="T228">
        <f>VLOOKUP(B228,'Razzball Projections'!$B$2:$W$322,18,FALSE)</f>
        <v>73.4</v>
      </c>
      <c t="str" s="33" r="U228">
        <f>VLOOKUP(B228,'Razzball Projections'!$B$2:$W$322,19,FALSE)</f>
        <v>80.9</v>
      </c>
      <c t="str" s="45" r="V228">
        <f>VLOOKUP(B228,'Razzball Projections'!$B$2:$W$322,20,FALSE)</f>
        <v>$3</v>
      </c>
      <c t="str" s="45" r="W228">
        <f>VLOOKUP(B228,'Razzball Projections'!$B$2:$W$322,21,FALSE)</f>
        <v>$2</v>
      </c>
      <c t="str" s="45" r="X228">
        <f>VLOOKUP(B228,'Razzball Projections'!$B$2:$W$322,22,FALSE)</f>
        <v>$1</v>
      </c>
    </row>
    <row customHeight="1" r="229" ht="15.0">
      <c s="44" r="A229">
        <v>227.0</v>
      </c>
      <c t="str" s="29" r="B229">
        <f>'Razzball Projections'!B228</f>
        <v>Travaris Cadet</v>
      </c>
      <c t="str" s="4" r="C229">
        <f>VLOOKUP(B229,'Razzball Projections'!$B$2:$W$322,2,FALSE)</f>
        <v>RB</v>
      </c>
      <c t="str" s="4" r="D229">
        <f>VLOOKUP(B229,'Razzball Projections'!$B$2:$W$322,3,FALSE)</f>
        <v>NO</v>
      </c>
      <c t="str" s="4" r="E229">
        <f>VLOOKUP(B229,'Rankings - Cheat Sheet'!$B$3:$E$323,4,FALSE)</f>
        <v/>
      </c>
      <c t="str" s="4" r="F229">
        <f>VLOOKUP(B229,'Razzball Projections'!$B$2:$W$322,4,FALSE)</f>
        <v>0</v>
      </c>
      <c t="str" s="4" r="G229">
        <f>VLOOKUP(B229,'Razzball Projections'!$B$2:$W$322,5,FALSE)</f>
        <v>0</v>
      </c>
      <c t="str" s="4" r="H229">
        <f>VLOOKUP(B229,'Razzball Projections'!$B$2:$W$322,6,FALSE)</f>
        <v>0</v>
      </c>
      <c t="str" s="4" r="I229">
        <f>VLOOKUP(B229,'Razzball Projections'!$B$2:$W$322,7,FALSE)</f>
        <v>0</v>
      </c>
      <c t="str" s="4" r="J229">
        <f>VLOOKUP(B229,'Razzball Projections'!$B$2:$W$322,8,FALSE)</f>
        <v>0</v>
      </c>
      <c t="str" s="4" r="K229">
        <f>VLOOKUP(B229,'Razzball Projections'!$B$2:$W$322,9,FALSE)</f>
        <v>0</v>
      </c>
      <c t="str" s="4" r="L229">
        <f>VLOOKUP(B229,'Razzball Projections'!$B$2:$W$322,10,FALSE)</f>
        <v>36</v>
      </c>
      <c t="str" s="4" r="M229">
        <f>VLOOKUP(B229,'Razzball Projections'!$B$2:$W$322,11,FALSE)</f>
        <v>147</v>
      </c>
      <c t="str" s="4" r="N229">
        <f>VLOOKUP(B229,'Razzball Projections'!$B$2:$W$322,12,FALSE)</f>
        <v>0</v>
      </c>
      <c t="str" s="4" r="O229">
        <f>VLOOKUP(B229,'Razzball Projections'!$B$2:$W$322,13,FALSE)</f>
        <v>0</v>
      </c>
      <c t="str" s="4" r="P229">
        <f>VLOOKUP(B229,'Razzball Projections'!$B$2:$W$322,14,FALSE)</f>
        <v>31</v>
      </c>
      <c t="str" s="4" r="Q229">
        <f>VLOOKUP(B229,'Razzball Projections'!$B$2:$W$322,15,FALSE)</f>
        <v>232</v>
      </c>
      <c t="str" s="4" r="R229">
        <f>VLOOKUP(B229,'Razzball Projections'!$B$2:$W$322,16,FALSE)</f>
        <v>2</v>
      </c>
      <c t="str" s="33" r="S229">
        <f>VLOOKUP(B229,'Razzball Projections'!$B$2:$W$322,17,FALSE)</f>
        <v>49.3</v>
      </c>
      <c t="str" s="33" r="T229">
        <f>VLOOKUP(B229,'Razzball Projections'!$B$2:$W$322,18,FALSE)</f>
        <v>64.8</v>
      </c>
      <c t="str" s="33" r="U229">
        <f>VLOOKUP(B229,'Razzball Projections'!$B$2:$W$322,19,FALSE)</f>
        <v>80.3</v>
      </c>
      <c t="str" s="45" r="V229">
        <f>VLOOKUP(B229,'Razzball Projections'!$B$2:$W$322,20,FALSE)</f>
        <v>$0</v>
      </c>
      <c t="str" s="45" r="W229">
        <f>VLOOKUP(B229,'Razzball Projections'!$B$2:$W$322,21,FALSE)</f>
        <v>$0</v>
      </c>
      <c t="str" s="45" r="X229">
        <f>VLOOKUP(B229,'Razzball Projections'!$B$2:$W$322,22,FALSE)</f>
        <v>$0</v>
      </c>
    </row>
    <row customHeight="1" r="230" ht="15.0">
      <c s="44" r="A230">
        <v>228.0</v>
      </c>
      <c t="str" s="29" r="B230">
        <f>'Razzball Projections'!B229</f>
        <v>Jerick McKinnon</v>
      </c>
      <c t="str" s="4" r="C230">
        <f>VLOOKUP(B230,'Razzball Projections'!$B$2:$W$322,2,FALSE)</f>
        <v>RB</v>
      </c>
      <c t="str" s="4" r="D230">
        <f>VLOOKUP(B230,'Razzball Projections'!$B$2:$W$322,3,FALSE)</f>
        <v>MIN</v>
      </c>
      <c t="str" s="4" r="E230">
        <f>VLOOKUP(B230,'Rankings - Cheat Sheet'!$B$3:$E$323,4,FALSE)</f>
        <v/>
      </c>
      <c t="str" s="4" r="F230">
        <f>VLOOKUP(B230,'Razzball Projections'!$B$2:$W$322,4,FALSE)</f>
        <v>0</v>
      </c>
      <c t="str" s="4" r="G230">
        <f>VLOOKUP(B230,'Razzball Projections'!$B$2:$W$322,5,FALSE)</f>
        <v>0</v>
      </c>
      <c t="str" s="4" r="H230">
        <f>VLOOKUP(B230,'Razzball Projections'!$B$2:$W$322,6,FALSE)</f>
        <v>0</v>
      </c>
      <c t="str" s="4" r="I230">
        <f>VLOOKUP(B230,'Razzball Projections'!$B$2:$W$322,7,FALSE)</f>
        <v>0</v>
      </c>
      <c t="str" s="4" r="J230">
        <f>VLOOKUP(B230,'Razzball Projections'!$B$2:$W$322,8,FALSE)</f>
        <v>0</v>
      </c>
      <c t="str" s="4" r="K230">
        <f>VLOOKUP(B230,'Razzball Projections'!$B$2:$W$322,9,FALSE)</f>
        <v>0</v>
      </c>
      <c t="str" s="4" r="L230">
        <f>VLOOKUP(B230,'Razzball Projections'!$B$2:$W$322,10,FALSE)</f>
        <v>48</v>
      </c>
      <c t="str" s="4" r="M230">
        <f>VLOOKUP(B230,'Razzball Projections'!$B$2:$W$322,11,FALSE)</f>
        <v>214</v>
      </c>
      <c t="str" s="4" r="N230">
        <f>VLOOKUP(B230,'Razzball Projections'!$B$2:$W$322,12,FALSE)</f>
        <v>1</v>
      </c>
      <c t="str" s="4" r="O230">
        <f>VLOOKUP(B230,'Razzball Projections'!$B$2:$W$322,13,FALSE)</f>
        <v>1</v>
      </c>
      <c t="str" s="4" r="P230">
        <f>VLOOKUP(B230,'Razzball Projections'!$B$2:$W$322,14,FALSE)</f>
        <v>28</v>
      </c>
      <c t="str" s="4" r="Q230">
        <f>VLOOKUP(B230,'Razzball Projections'!$B$2:$W$322,15,FALSE)</f>
        <v>199</v>
      </c>
      <c t="str" s="4" r="R230">
        <f>VLOOKUP(B230,'Razzball Projections'!$B$2:$W$322,16,FALSE)</f>
        <v>1</v>
      </c>
      <c t="str" s="33" r="S230">
        <f>VLOOKUP(B230,'Razzball Projections'!$B$2:$W$322,17,FALSE)</f>
        <v>51.7</v>
      </c>
      <c t="str" s="33" r="T230">
        <f>VLOOKUP(B230,'Razzball Projections'!$B$2:$W$322,18,FALSE)</f>
        <v>65.7</v>
      </c>
      <c t="str" s="33" r="U230">
        <f>VLOOKUP(B230,'Razzball Projections'!$B$2:$W$322,19,FALSE)</f>
        <v>79.7</v>
      </c>
      <c t="str" s="45" r="V230">
        <f>VLOOKUP(B230,'Razzball Projections'!$B$2:$W$322,20,FALSE)</f>
        <v>$0</v>
      </c>
      <c t="str" s="45" r="W230">
        <f>VLOOKUP(B230,'Razzball Projections'!$B$2:$W$322,21,FALSE)</f>
        <v>$0</v>
      </c>
      <c t="str" s="45" r="X230">
        <f>VLOOKUP(B230,'Razzball Projections'!$B$2:$W$322,22,FALSE)</f>
        <v>$0</v>
      </c>
    </row>
    <row customHeight="1" r="231" ht="15.0">
      <c s="44" r="A231">
        <v>229.0</v>
      </c>
      <c t="str" s="29" r="B231">
        <f>'Razzball Projections'!B230</f>
        <v>Brandon Bolden</v>
      </c>
      <c t="str" s="4" r="C231">
        <f>VLOOKUP(B231,'Razzball Projections'!$B$2:$W$322,2,FALSE)</f>
        <v>RB</v>
      </c>
      <c t="str" s="4" r="D231">
        <f>VLOOKUP(B231,'Razzball Projections'!$B$2:$W$322,3,FALSE)</f>
        <v>NE</v>
      </c>
      <c t="str" s="4" r="E231">
        <f>VLOOKUP(B231,'Rankings - Cheat Sheet'!$B$3:$E$323,4,FALSE)</f>
        <v/>
      </c>
      <c t="str" s="4" r="F231">
        <f>VLOOKUP(B231,'Razzball Projections'!$B$2:$W$322,4,FALSE)</f>
        <v>0</v>
      </c>
      <c t="str" s="4" r="G231">
        <f>VLOOKUP(B231,'Razzball Projections'!$B$2:$W$322,5,FALSE)</f>
        <v>0</v>
      </c>
      <c t="str" s="4" r="H231">
        <f>VLOOKUP(B231,'Razzball Projections'!$B$2:$W$322,6,FALSE)</f>
        <v>0</v>
      </c>
      <c t="str" s="4" r="I231">
        <f>VLOOKUP(B231,'Razzball Projections'!$B$2:$W$322,7,FALSE)</f>
        <v>0</v>
      </c>
      <c t="str" s="4" r="J231">
        <f>VLOOKUP(B231,'Razzball Projections'!$B$2:$W$322,8,FALSE)</f>
        <v>0</v>
      </c>
      <c t="str" s="4" r="K231">
        <f>VLOOKUP(B231,'Razzball Projections'!$B$2:$W$322,9,FALSE)</f>
        <v>0</v>
      </c>
      <c t="str" s="4" r="L231">
        <f>VLOOKUP(B231,'Razzball Projections'!$B$2:$W$322,10,FALSE)</f>
        <v>99</v>
      </c>
      <c t="str" s="4" r="M231">
        <f>VLOOKUP(B231,'Razzball Projections'!$B$2:$W$322,11,FALSE)</f>
        <v>396</v>
      </c>
      <c t="str" s="4" r="N231">
        <f>VLOOKUP(B231,'Razzball Projections'!$B$2:$W$322,12,FALSE)</f>
        <v>2</v>
      </c>
      <c t="str" s="4" r="O231">
        <f>VLOOKUP(B231,'Razzball Projections'!$B$2:$W$322,13,FALSE)</f>
        <v>0</v>
      </c>
      <c t="str" s="4" r="P231">
        <f>VLOOKUP(B231,'Razzball Projections'!$B$2:$W$322,14,FALSE)</f>
        <v>16</v>
      </c>
      <c t="str" s="4" r="Q231">
        <f>VLOOKUP(B231,'Razzball Projections'!$B$2:$W$322,15,FALSE)</f>
        <v>92</v>
      </c>
      <c t="str" s="4" r="R231">
        <f>VLOOKUP(B231,'Razzball Projections'!$B$2:$W$322,16,FALSE)</f>
        <v>0</v>
      </c>
      <c t="str" s="33" r="S231">
        <f>VLOOKUP(B231,'Razzball Projections'!$B$2:$W$322,17,FALSE)</f>
        <v>63.2</v>
      </c>
      <c t="str" s="33" r="T231">
        <f>VLOOKUP(B231,'Razzball Projections'!$B$2:$W$322,18,FALSE)</f>
        <v>71.2</v>
      </c>
      <c t="str" s="33" r="U231">
        <f>VLOOKUP(B231,'Razzball Projections'!$B$2:$W$322,19,FALSE)</f>
        <v>79.2</v>
      </c>
      <c t="str" s="45" r="V231">
        <f>VLOOKUP(B231,'Razzball Projections'!$B$2:$W$322,20,FALSE)</f>
        <v>$0</v>
      </c>
      <c t="str" s="45" r="W231">
        <f>VLOOKUP(B231,'Razzball Projections'!$B$2:$W$322,21,FALSE)</f>
        <v>$0</v>
      </c>
      <c t="str" s="45" r="X231">
        <f>VLOOKUP(B231,'Razzball Projections'!$B$2:$W$322,22,FALSE)</f>
        <v>$0</v>
      </c>
    </row>
    <row customHeight="1" r="232" ht="15.0">
      <c s="44" r="A232">
        <v>230.0</v>
      </c>
      <c t="str" s="29" r="B232">
        <f>'Razzball Projections'!B231</f>
        <v>Lorenzo Taliaferro</v>
      </c>
      <c t="str" s="4" r="C232">
        <f>VLOOKUP(B232,'Razzball Projections'!$B$2:$W$322,2,FALSE)</f>
        <v>RB</v>
      </c>
      <c t="str" s="4" r="D232">
        <f>VLOOKUP(B232,'Razzball Projections'!$B$2:$W$322,3,FALSE)</f>
        <v>BAL</v>
      </c>
      <c t="str" s="4" r="E232">
        <f>VLOOKUP(B232,'Rankings - Cheat Sheet'!$B$3:$E$323,4,FALSE)</f>
        <v/>
      </c>
      <c t="str" s="4" r="F232">
        <f>VLOOKUP(B232,'Razzball Projections'!$B$2:$W$322,4,FALSE)</f>
        <v>0</v>
      </c>
      <c t="str" s="4" r="G232">
        <f>VLOOKUP(B232,'Razzball Projections'!$B$2:$W$322,5,FALSE)</f>
        <v>0</v>
      </c>
      <c t="str" s="4" r="H232">
        <f>VLOOKUP(B232,'Razzball Projections'!$B$2:$W$322,6,FALSE)</f>
        <v>0</v>
      </c>
      <c t="str" s="4" r="I232">
        <f>VLOOKUP(B232,'Razzball Projections'!$B$2:$W$322,7,FALSE)</f>
        <v>0</v>
      </c>
      <c t="str" s="4" r="J232">
        <f>VLOOKUP(B232,'Razzball Projections'!$B$2:$W$322,8,FALSE)</f>
        <v>0</v>
      </c>
      <c t="str" s="4" r="K232">
        <f>VLOOKUP(B232,'Razzball Projections'!$B$2:$W$322,9,FALSE)</f>
        <v>0</v>
      </c>
      <c t="str" s="4" r="L232">
        <f>VLOOKUP(B232,'Razzball Projections'!$B$2:$W$322,10,FALSE)</f>
        <v>101</v>
      </c>
      <c t="str" s="4" r="M232">
        <f>VLOOKUP(B232,'Razzball Projections'!$B$2:$W$322,11,FALSE)</f>
        <v>397</v>
      </c>
      <c t="str" s="4" r="N232">
        <f>VLOOKUP(B232,'Razzball Projections'!$B$2:$W$322,12,FALSE)</f>
        <v>3</v>
      </c>
      <c t="str" s="4" r="O232">
        <f>VLOOKUP(B232,'Razzball Projections'!$B$2:$W$322,13,FALSE)</f>
        <v>1</v>
      </c>
      <c t="str" s="4" r="P232">
        <f>VLOOKUP(B232,'Razzball Projections'!$B$2:$W$322,14,FALSE)</f>
        <v>12</v>
      </c>
      <c t="str" s="4" r="Q232">
        <f>VLOOKUP(B232,'Razzball Projections'!$B$2:$W$322,15,FALSE)</f>
        <v>52</v>
      </c>
      <c t="str" s="4" r="R232">
        <f>VLOOKUP(B232,'Razzball Projections'!$B$2:$W$322,16,FALSE)</f>
        <v>1</v>
      </c>
      <c t="str" s="33" r="S232">
        <f>VLOOKUP(B232,'Razzball Projections'!$B$2:$W$322,17,FALSE)</f>
        <v>66.9</v>
      </c>
      <c t="str" s="33" r="T232">
        <f>VLOOKUP(B232,'Razzball Projections'!$B$2:$W$322,18,FALSE)</f>
        <v>72.9</v>
      </c>
      <c t="str" s="33" r="U232">
        <f>VLOOKUP(B232,'Razzball Projections'!$B$2:$W$322,19,FALSE)</f>
        <v>78.9</v>
      </c>
      <c t="str" s="45" r="V232">
        <f>VLOOKUP(B232,'Razzball Projections'!$B$2:$W$322,20,FALSE)</f>
        <v>$0</v>
      </c>
      <c t="str" s="45" r="W232">
        <f>VLOOKUP(B232,'Razzball Projections'!$B$2:$W$322,21,FALSE)</f>
        <v>$0</v>
      </c>
      <c t="str" s="45" r="X232">
        <f>VLOOKUP(B232,'Razzball Projections'!$B$2:$W$322,22,FALSE)</f>
        <v>$0</v>
      </c>
    </row>
    <row customHeight="1" r="233" ht="15.0">
      <c s="44" r="A233">
        <v>231.0</v>
      </c>
      <c t="str" s="29" r="B233">
        <f>'Razzball Projections'!B232</f>
        <v>Donald Brown</v>
      </c>
      <c t="str" s="4" r="C233">
        <f>VLOOKUP(B233,'Razzball Projections'!$B$2:$W$322,2,FALSE)</f>
        <v>RB</v>
      </c>
      <c t="str" s="4" r="D233">
        <f>VLOOKUP(B233,'Razzball Projections'!$B$2:$W$322,3,FALSE)</f>
        <v>SD</v>
      </c>
      <c t="str" s="4" r="E233">
        <f>VLOOKUP(B233,'Rankings - Cheat Sheet'!$B$3:$E$323,4,FALSE)</f>
        <v/>
      </c>
      <c t="str" s="4" r="F233">
        <f>VLOOKUP(B233,'Razzball Projections'!$B$2:$W$322,4,FALSE)</f>
        <v>0</v>
      </c>
      <c t="str" s="4" r="G233">
        <f>VLOOKUP(B233,'Razzball Projections'!$B$2:$W$322,5,FALSE)</f>
        <v>0</v>
      </c>
      <c t="str" s="4" r="H233">
        <f>VLOOKUP(B233,'Razzball Projections'!$B$2:$W$322,6,FALSE)</f>
        <v>0</v>
      </c>
      <c t="str" s="4" r="I233">
        <f>VLOOKUP(B233,'Razzball Projections'!$B$2:$W$322,7,FALSE)</f>
        <v>0</v>
      </c>
      <c t="str" s="4" r="J233">
        <f>VLOOKUP(B233,'Razzball Projections'!$B$2:$W$322,8,FALSE)</f>
        <v>0</v>
      </c>
      <c t="str" s="4" r="K233">
        <f>VLOOKUP(B233,'Razzball Projections'!$B$2:$W$322,9,FALSE)</f>
        <v>0</v>
      </c>
      <c t="str" s="4" r="L233">
        <f>VLOOKUP(B233,'Razzball Projections'!$B$2:$W$322,10,FALSE)</f>
        <v>66</v>
      </c>
      <c t="str" s="4" r="M233">
        <f>VLOOKUP(B233,'Razzball Projections'!$B$2:$W$322,11,FALSE)</f>
        <v>320</v>
      </c>
      <c t="str" s="4" r="N233">
        <f>VLOOKUP(B233,'Razzball Projections'!$B$2:$W$322,12,FALSE)</f>
        <v>2</v>
      </c>
      <c t="str" s="4" r="O233">
        <f>VLOOKUP(B233,'Razzball Projections'!$B$2:$W$322,13,FALSE)</f>
        <v>0</v>
      </c>
      <c t="str" s="4" r="P233">
        <f>VLOOKUP(B233,'Razzball Projections'!$B$2:$W$322,14,FALSE)</f>
        <v>18</v>
      </c>
      <c t="str" s="4" r="Q233">
        <f>VLOOKUP(B233,'Razzball Projections'!$B$2:$W$322,15,FALSE)</f>
        <v>138</v>
      </c>
      <c t="str" s="4" r="R233">
        <f>VLOOKUP(B233,'Razzball Projections'!$B$2:$W$322,16,FALSE)</f>
        <v>1</v>
      </c>
      <c t="str" s="33" r="S233">
        <f>VLOOKUP(B233,'Razzball Projections'!$B$2:$W$322,17,FALSE)</f>
        <v>60.8</v>
      </c>
      <c t="str" s="33" r="T233">
        <f>VLOOKUP(B233,'Razzball Projections'!$B$2:$W$322,18,FALSE)</f>
        <v>69.8</v>
      </c>
      <c t="str" s="33" r="U233">
        <f>VLOOKUP(B233,'Razzball Projections'!$B$2:$W$322,19,FALSE)</f>
        <v>78.8</v>
      </c>
      <c t="str" s="45" r="V233">
        <f>VLOOKUP(B233,'Razzball Projections'!$B$2:$W$322,20,FALSE)</f>
        <v>$0</v>
      </c>
      <c t="str" s="45" r="W233">
        <f>VLOOKUP(B233,'Razzball Projections'!$B$2:$W$322,21,FALSE)</f>
        <v>$0</v>
      </c>
      <c t="str" s="45" r="X233">
        <f>VLOOKUP(B233,'Razzball Projections'!$B$2:$W$322,22,FALSE)</f>
        <v>$0</v>
      </c>
    </row>
    <row customHeight="1" r="234" ht="15.0">
      <c s="44" r="A234">
        <v>232.0</v>
      </c>
      <c t="str" s="29" r="B234">
        <f>'Razzball Projections'!B233</f>
        <v>Jason Avant</v>
      </c>
      <c t="str" s="4" r="C234">
        <f>VLOOKUP(B234,'Razzball Projections'!$B$2:$W$322,2,FALSE)</f>
        <v>WR</v>
      </c>
      <c t="str" s="4" r="D234">
        <f>VLOOKUP(B234,'Razzball Projections'!$B$2:$W$322,3,FALSE)</f>
        <v>CAR</v>
      </c>
      <c t="str" s="4" r="E234">
        <f>VLOOKUP(B234,'Rankings - Cheat Sheet'!$B$3:$E$323,4,FALSE)</f>
        <v/>
      </c>
      <c t="str" s="4" r="F234">
        <f>VLOOKUP(B234,'Razzball Projections'!$B$2:$W$322,4,FALSE)</f>
        <v>0</v>
      </c>
      <c t="str" s="4" r="G234">
        <f>VLOOKUP(B234,'Razzball Projections'!$B$2:$W$322,5,FALSE)</f>
        <v>0</v>
      </c>
      <c t="str" s="4" r="H234">
        <f>VLOOKUP(B234,'Razzball Projections'!$B$2:$W$322,6,FALSE)</f>
        <v>0</v>
      </c>
      <c t="str" s="4" r="I234">
        <f>VLOOKUP(B234,'Razzball Projections'!$B$2:$W$322,7,FALSE)</f>
        <v>0</v>
      </c>
      <c t="str" s="4" r="J234">
        <f>VLOOKUP(B234,'Razzball Projections'!$B$2:$W$322,8,FALSE)</f>
        <v>0</v>
      </c>
      <c t="str" s="4" r="K234">
        <f>VLOOKUP(B234,'Razzball Projections'!$B$2:$W$322,9,FALSE)</f>
        <v>0</v>
      </c>
      <c t="str" s="4" r="L234">
        <f>VLOOKUP(B234,'Razzball Projections'!$B$2:$W$322,10,FALSE)</f>
        <v>0</v>
      </c>
      <c t="str" s="4" r="M234">
        <f>VLOOKUP(B234,'Razzball Projections'!$B$2:$W$322,11,FALSE)</f>
        <v>0</v>
      </c>
      <c t="str" s="4" r="N234">
        <f>VLOOKUP(B234,'Razzball Projections'!$B$2:$W$322,12,FALSE)</f>
        <v>0</v>
      </c>
      <c t="str" s="4" r="O234">
        <f>VLOOKUP(B234,'Razzball Projections'!$B$2:$W$322,13,FALSE)</f>
        <v>1</v>
      </c>
      <c t="str" s="4" r="P234">
        <f>VLOOKUP(B234,'Razzball Projections'!$B$2:$W$322,14,FALSE)</f>
        <v>31</v>
      </c>
      <c t="str" s="4" r="Q234">
        <f>VLOOKUP(B234,'Razzball Projections'!$B$2:$W$322,15,FALSE)</f>
        <v>365</v>
      </c>
      <c t="str" s="4" r="R234">
        <f>VLOOKUP(B234,'Razzball Projections'!$B$2:$W$322,16,FALSE)</f>
        <v>2</v>
      </c>
      <c t="str" s="33" r="S234">
        <f>VLOOKUP(B234,'Razzball Projections'!$B$2:$W$322,17,FALSE)</f>
        <v>48.1</v>
      </c>
      <c t="str" s="33" r="T234">
        <f>VLOOKUP(B234,'Razzball Projections'!$B$2:$W$322,18,FALSE)</f>
        <v>63.4</v>
      </c>
      <c t="str" s="33" r="U234">
        <f>VLOOKUP(B234,'Razzball Projections'!$B$2:$W$322,19,FALSE)</f>
        <v>78.7</v>
      </c>
      <c t="str" s="45" r="V234">
        <f>VLOOKUP(B234,'Razzball Projections'!$B$2:$W$322,20,FALSE)</f>
        <v>$0</v>
      </c>
      <c t="str" s="45" r="W234">
        <f>VLOOKUP(B234,'Razzball Projections'!$B$2:$W$322,21,FALSE)</f>
        <v>$0</v>
      </c>
      <c t="str" s="45" r="X234">
        <f>VLOOKUP(B234,'Razzball Projections'!$B$2:$W$322,22,FALSE)</f>
        <v>$0</v>
      </c>
    </row>
    <row customHeight="1" r="235" ht="15.0">
      <c s="44" r="A235">
        <v>233.0</v>
      </c>
      <c t="str" s="29" r="B235">
        <f>'Razzball Projections'!B234</f>
        <v>Knile Davis</v>
      </c>
      <c t="str" s="4" r="C235">
        <f>VLOOKUP(B235,'Razzball Projections'!$B$2:$W$322,2,FALSE)</f>
        <v>RB</v>
      </c>
      <c t="str" s="4" r="D235">
        <f>VLOOKUP(B235,'Razzball Projections'!$B$2:$W$322,3,FALSE)</f>
        <v>KC</v>
      </c>
      <c t="str" s="4" r="E235">
        <f>VLOOKUP(B235,'Rankings - Cheat Sheet'!$B$3:$E$323,4,FALSE)</f>
        <v/>
      </c>
      <c t="str" s="4" r="F235">
        <f>VLOOKUP(B235,'Razzball Projections'!$B$2:$W$322,4,FALSE)</f>
        <v>0</v>
      </c>
      <c t="str" s="4" r="G235">
        <f>VLOOKUP(B235,'Razzball Projections'!$B$2:$W$322,5,FALSE)</f>
        <v>0</v>
      </c>
      <c t="str" s="4" r="H235">
        <f>VLOOKUP(B235,'Razzball Projections'!$B$2:$W$322,6,FALSE)</f>
        <v>0</v>
      </c>
      <c t="str" s="4" r="I235">
        <f>VLOOKUP(B235,'Razzball Projections'!$B$2:$W$322,7,FALSE)</f>
        <v>0</v>
      </c>
      <c t="str" s="4" r="J235">
        <f>VLOOKUP(B235,'Razzball Projections'!$B$2:$W$322,8,FALSE)</f>
        <v>0</v>
      </c>
      <c t="str" s="4" r="K235">
        <f>VLOOKUP(B235,'Razzball Projections'!$B$2:$W$322,9,FALSE)</f>
        <v>0</v>
      </c>
      <c t="str" s="4" r="L235">
        <f>VLOOKUP(B235,'Razzball Projections'!$B$2:$W$322,10,FALSE)</f>
        <v>91</v>
      </c>
      <c t="str" s="4" r="M235">
        <f>VLOOKUP(B235,'Razzball Projections'!$B$2:$W$322,11,FALSE)</f>
        <v>392</v>
      </c>
      <c t="str" s="4" r="N235">
        <f>VLOOKUP(B235,'Razzball Projections'!$B$2:$W$322,12,FALSE)</f>
        <v>3</v>
      </c>
      <c t="str" s="4" r="O235">
        <f>VLOOKUP(B235,'Razzball Projections'!$B$2:$W$322,13,FALSE)</f>
        <v>2</v>
      </c>
      <c t="str" s="4" r="P235">
        <f>VLOOKUP(B235,'Razzball Projections'!$B$2:$W$322,14,FALSE)</f>
        <v>15</v>
      </c>
      <c t="str" s="4" r="Q235">
        <f>VLOOKUP(B235,'Razzball Projections'!$B$2:$W$322,15,FALSE)</f>
        <v>101</v>
      </c>
      <c t="str" s="4" r="R235">
        <f>VLOOKUP(B235,'Razzball Projections'!$B$2:$W$322,16,FALSE)</f>
        <v>0</v>
      </c>
      <c t="str" s="33" r="S235">
        <f>VLOOKUP(B235,'Razzball Projections'!$B$2:$W$322,17,FALSE)</f>
        <v>63.3</v>
      </c>
      <c t="str" s="33" r="T235">
        <f>VLOOKUP(B235,'Razzball Projections'!$B$2:$W$322,18,FALSE)</f>
        <v>70.8</v>
      </c>
      <c t="str" s="33" r="U235">
        <f>VLOOKUP(B235,'Razzball Projections'!$B$2:$W$322,19,FALSE)</f>
        <v>78.3</v>
      </c>
      <c t="str" s="45" r="V235">
        <f>VLOOKUP(B235,'Razzball Projections'!$B$2:$W$322,20,FALSE)</f>
        <v>$2</v>
      </c>
      <c t="str" s="45" r="W235">
        <f>VLOOKUP(B235,'Razzball Projections'!$B$2:$W$322,21,FALSE)</f>
        <v>$2</v>
      </c>
      <c t="str" s="45" r="X235">
        <f>VLOOKUP(B235,'Razzball Projections'!$B$2:$W$322,22,FALSE)</f>
        <v>$2</v>
      </c>
    </row>
    <row customHeight="1" r="236" ht="15.0">
      <c s="44" r="A236">
        <v>234.0</v>
      </c>
      <c t="str" s="29" r="B236">
        <f>'Razzball Projections'!B235</f>
        <v>Gavin Escobar</v>
      </c>
      <c t="str" s="4" r="C236">
        <f>VLOOKUP(B236,'Razzball Projections'!$B$2:$W$322,2,FALSE)</f>
        <v>TE</v>
      </c>
      <c t="str" s="4" r="D236">
        <f>VLOOKUP(B236,'Razzball Projections'!$B$2:$W$322,3,FALSE)</f>
        <v>DAL</v>
      </c>
      <c t="str" s="4" r="E236">
        <f>VLOOKUP(B236,'Rankings - Cheat Sheet'!$B$3:$E$323,4,FALSE)</f>
        <v/>
      </c>
      <c t="str" s="4" r="F236">
        <f>VLOOKUP(B236,'Razzball Projections'!$B$2:$W$322,4,FALSE)</f>
        <v>0</v>
      </c>
      <c t="str" s="4" r="G236">
        <f>VLOOKUP(B236,'Razzball Projections'!$B$2:$W$322,5,FALSE)</f>
        <v>0</v>
      </c>
      <c t="str" s="4" r="H236">
        <f>VLOOKUP(B236,'Razzball Projections'!$B$2:$W$322,6,FALSE)</f>
        <v>0</v>
      </c>
      <c t="str" s="4" r="I236">
        <f>VLOOKUP(B236,'Razzball Projections'!$B$2:$W$322,7,FALSE)</f>
        <v>0</v>
      </c>
      <c t="str" s="4" r="J236">
        <f>VLOOKUP(B236,'Razzball Projections'!$B$2:$W$322,8,FALSE)</f>
        <v>0</v>
      </c>
      <c t="str" s="4" r="K236">
        <f>VLOOKUP(B236,'Razzball Projections'!$B$2:$W$322,9,FALSE)</f>
        <v>0</v>
      </c>
      <c t="str" s="4" r="L236">
        <f>VLOOKUP(B236,'Razzball Projections'!$B$2:$W$322,10,FALSE)</f>
        <v>0</v>
      </c>
      <c t="str" s="4" r="M236">
        <f>VLOOKUP(B236,'Razzball Projections'!$B$2:$W$322,11,FALSE)</f>
        <v>0</v>
      </c>
      <c t="str" s="4" r="N236">
        <f>VLOOKUP(B236,'Razzball Projections'!$B$2:$W$322,12,FALSE)</f>
        <v>0</v>
      </c>
      <c t="str" s="4" r="O236">
        <f>VLOOKUP(B236,'Razzball Projections'!$B$2:$W$322,13,FALSE)</f>
        <v>0</v>
      </c>
      <c t="str" s="4" r="P236">
        <f>VLOOKUP(B236,'Razzball Projections'!$B$2:$W$322,14,FALSE)</f>
        <v>27</v>
      </c>
      <c t="str" s="4" r="Q236">
        <f>VLOOKUP(B236,'Razzball Projections'!$B$2:$W$322,15,FALSE)</f>
        <v>327</v>
      </c>
      <c t="str" s="4" r="R236">
        <f>VLOOKUP(B236,'Razzball Projections'!$B$2:$W$322,16,FALSE)</f>
        <v>3</v>
      </c>
      <c t="str" s="33" r="S236">
        <f>VLOOKUP(B236,'Razzball Projections'!$B$2:$W$322,17,FALSE)</f>
        <v>50.7</v>
      </c>
      <c t="str" s="33" r="T236">
        <f>VLOOKUP(B236,'Razzball Projections'!$B$2:$W$322,18,FALSE)</f>
        <v>64.2</v>
      </c>
      <c t="str" s="33" r="U236">
        <f>VLOOKUP(B236,'Razzball Projections'!$B$2:$W$322,19,FALSE)</f>
        <v>77.7</v>
      </c>
      <c t="str" s="45" r="V236">
        <f>VLOOKUP(B236,'Razzball Projections'!$B$2:$W$322,20,FALSE)</f>
        <v>$0</v>
      </c>
      <c t="str" s="45" r="W236">
        <f>VLOOKUP(B236,'Razzball Projections'!$B$2:$W$322,21,FALSE)</f>
        <v>$0</v>
      </c>
      <c t="str" s="45" r="X236">
        <f>VLOOKUP(B236,'Razzball Projections'!$B$2:$W$322,22,FALSE)</f>
        <v>$0</v>
      </c>
    </row>
    <row customHeight="1" r="237" ht="15.0">
      <c s="44" r="A237">
        <v>235.0</v>
      </c>
      <c t="str" s="29" r="B237">
        <f>'Razzball Projections'!B236</f>
        <v>Bilal Powell</v>
      </c>
      <c t="str" s="4" r="C237">
        <f>VLOOKUP(B237,'Razzball Projections'!$B$2:$W$322,2,FALSE)</f>
        <v>RB</v>
      </c>
      <c t="str" s="4" r="D237">
        <f>VLOOKUP(B237,'Razzball Projections'!$B$2:$W$322,3,FALSE)</f>
        <v>NYJ</v>
      </c>
      <c t="str" s="4" r="E237">
        <f>VLOOKUP(B237,'Rankings - Cheat Sheet'!$B$3:$E$323,4,FALSE)</f>
        <v/>
      </c>
      <c t="str" s="4" r="F237">
        <f>VLOOKUP(B237,'Razzball Projections'!$B$2:$W$322,4,FALSE)</f>
        <v>0</v>
      </c>
      <c t="str" s="4" r="G237">
        <f>VLOOKUP(B237,'Razzball Projections'!$B$2:$W$322,5,FALSE)</f>
        <v>0</v>
      </c>
      <c t="str" s="4" r="H237">
        <f>VLOOKUP(B237,'Razzball Projections'!$B$2:$W$322,6,FALSE)</f>
        <v>0</v>
      </c>
      <c t="str" s="4" r="I237">
        <f>VLOOKUP(B237,'Razzball Projections'!$B$2:$W$322,7,FALSE)</f>
        <v>0</v>
      </c>
      <c t="str" s="4" r="J237">
        <f>VLOOKUP(B237,'Razzball Projections'!$B$2:$W$322,8,FALSE)</f>
        <v>0</v>
      </c>
      <c t="str" s="4" r="K237">
        <f>VLOOKUP(B237,'Razzball Projections'!$B$2:$W$322,9,FALSE)</f>
        <v>0</v>
      </c>
      <c t="str" s="4" r="L237">
        <f>VLOOKUP(B237,'Razzball Projections'!$B$2:$W$322,10,FALSE)</f>
        <v>64</v>
      </c>
      <c t="str" s="4" r="M237">
        <f>VLOOKUP(B237,'Razzball Projections'!$B$2:$W$322,11,FALSE)</f>
        <v>255</v>
      </c>
      <c t="str" s="4" r="N237">
        <f>VLOOKUP(B237,'Razzball Projections'!$B$2:$W$322,12,FALSE)</f>
        <v>1</v>
      </c>
      <c t="str" s="4" r="O237">
        <f>VLOOKUP(B237,'Razzball Projections'!$B$2:$W$322,13,FALSE)</f>
        <v>0</v>
      </c>
      <c t="str" s="4" r="P237">
        <f>VLOOKUP(B237,'Razzball Projections'!$B$2:$W$322,14,FALSE)</f>
        <v>26</v>
      </c>
      <c t="str" s="4" r="Q237">
        <f>VLOOKUP(B237,'Razzball Projections'!$B$2:$W$322,15,FALSE)</f>
        <v>171</v>
      </c>
      <c t="str" s="4" r="R237">
        <f>VLOOKUP(B237,'Razzball Projections'!$B$2:$W$322,16,FALSE)</f>
        <v>0</v>
      </c>
      <c t="str" s="33" r="S237">
        <f>VLOOKUP(B237,'Razzball Projections'!$B$2:$W$322,17,FALSE)</f>
        <v>51.6</v>
      </c>
      <c t="str" s="33" r="T237">
        <f>VLOOKUP(B237,'Razzball Projections'!$B$2:$W$322,18,FALSE)</f>
        <v>64.6</v>
      </c>
      <c t="str" s="33" r="U237">
        <f>VLOOKUP(B237,'Razzball Projections'!$B$2:$W$322,19,FALSE)</f>
        <v>77.6</v>
      </c>
      <c t="str" s="45" r="V237">
        <f>VLOOKUP(B237,'Razzball Projections'!$B$2:$W$322,20,FALSE)</f>
        <v>$0</v>
      </c>
      <c t="str" s="45" r="W237">
        <f>VLOOKUP(B237,'Razzball Projections'!$B$2:$W$322,21,FALSE)</f>
        <v>$0</v>
      </c>
      <c t="str" s="45" r="X237">
        <f>VLOOKUP(B237,'Razzball Projections'!$B$2:$W$322,22,FALSE)</f>
        <v>$0</v>
      </c>
    </row>
    <row customHeight="1" r="238" ht="15.0">
      <c s="44" r="A238">
        <v>236.0</v>
      </c>
      <c t="str" s="29" r="B238">
        <f>'Razzball Projections'!B237</f>
        <v>Ronnie Hillman</v>
      </c>
      <c t="str" s="4" r="C238">
        <f>VLOOKUP(B238,'Razzball Projections'!$B$2:$W$322,2,FALSE)</f>
        <v>RB</v>
      </c>
      <c t="str" s="4" r="D238">
        <f>VLOOKUP(B238,'Razzball Projections'!$B$2:$W$322,3,FALSE)</f>
        <v>DEN</v>
      </c>
      <c t="str" s="4" r="E238">
        <f>VLOOKUP(B238,'Rankings - Cheat Sheet'!$B$3:$E$323,4,FALSE)</f>
        <v/>
      </c>
      <c t="str" s="4" r="F238">
        <f>VLOOKUP(B238,'Razzball Projections'!$B$2:$W$322,4,FALSE)</f>
        <v>0</v>
      </c>
      <c t="str" s="4" r="G238">
        <f>VLOOKUP(B238,'Razzball Projections'!$B$2:$W$322,5,FALSE)</f>
        <v>0</v>
      </c>
      <c t="str" s="4" r="H238">
        <f>VLOOKUP(B238,'Razzball Projections'!$B$2:$W$322,6,FALSE)</f>
        <v>0</v>
      </c>
      <c t="str" s="4" r="I238">
        <f>VLOOKUP(B238,'Razzball Projections'!$B$2:$W$322,7,FALSE)</f>
        <v>0</v>
      </c>
      <c t="str" s="4" r="J238">
        <f>VLOOKUP(B238,'Razzball Projections'!$B$2:$W$322,8,FALSE)</f>
        <v>0</v>
      </c>
      <c t="str" s="4" r="K238">
        <f>VLOOKUP(B238,'Razzball Projections'!$B$2:$W$322,9,FALSE)</f>
        <v>0</v>
      </c>
      <c t="str" s="4" r="L238">
        <f>VLOOKUP(B238,'Razzball Projections'!$B$2:$W$322,10,FALSE)</f>
        <v>77</v>
      </c>
      <c t="str" s="4" r="M238">
        <f>VLOOKUP(B238,'Razzball Projections'!$B$2:$W$322,11,FALSE)</f>
        <v>328</v>
      </c>
      <c t="str" s="4" r="N238">
        <f>VLOOKUP(B238,'Razzball Projections'!$B$2:$W$322,12,FALSE)</f>
        <v>2</v>
      </c>
      <c t="str" s="4" r="O238">
        <f>VLOOKUP(B238,'Razzball Projections'!$B$2:$W$322,13,FALSE)</f>
        <v>2</v>
      </c>
      <c t="str" s="4" r="P238">
        <f>VLOOKUP(B238,'Razzball Projections'!$B$2:$W$322,14,FALSE)</f>
        <v>19</v>
      </c>
      <c t="str" s="4" r="Q238">
        <f>VLOOKUP(B238,'Razzball Projections'!$B$2:$W$322,15,FALSE)</f>
        <v>138</v>
      </c>
      <c t="str" s="4" r="R238">
        <f>VLOOKUP(B238,'Razzball Projections'!$B$2:$W$322,16,FALSE)</f>
        <v>1</v>
      </c>
      <c t="str" s="33" r="S238">
        <f>VLOOKUP(B238,'Razzball Projections'!$B$2:$W$322,17,FALSE)</f>
        <v>58.6</v>
      </c>
      <c t="str" s="33" r="T238">
        <f>VLOOKUP(B238,'Razzball Projections'!$B$2:$W$322,18,FALSE)</f>
        <v>68.1</v>
      </c>
      <c t="str" s="33" r="U238">
        <f>VLOOKUP(B238,'Razzball Projections'!$B$2:$W$322,19,FALSE)</f>
        <v>77.6</v>
      </c>
      <c t="str" s="45" r="V238">
        <f>VLOOKUP(B238,'Razzball Projections'!$B$2:$W$322,20,FALSE)</f>
        <v>$0</v>
      </c>
      <c t="str" s="45" r="W238">
        <f>VLOOKUP(B238,'Razzball Projections'!$B$2:$W$322,21,FALSE)</f>
        <v>$0</v>
      </c>
      <c t="str" s="45" r="X238">
        <f>VLOOKUP(B238,'Razzball Projections'!$B$2:$W$322,22,FALSE)</f>
        <v>$0</v>
      </c>
    </row>
    <row customHeight="1" r="239" ht="15.0">
      <c s="44" r="A239">
        <v>237.0</v>
      </c>
      <c t="str" s="29" r="B239">
        <f>'Razzball Projections'!B238</f>
        <v>Marlon Brown</v>
      </c>
      <c t="str" s="4" r="C239">
        <f>VLOOKUP(B239,'Razzball Projections'!$B$2:$W$322,2,FALSE)</f>
        <v>WR</v>
      </c>
      <c t="str" s="4" r="D239">
        <f>VLOOKUP(B239,'Razzball Projections'!$B$2:$W$322,3,FALSE)</f>
        <v>BAL</v>
      </c>
      <c t="str" s="4" r="E239">
        <f>VLOOKUP(B239,'Rankings - Cheat Sheet'!$B$3:$E$323,4,FALSE)</f>
        <v/>
      </c>
      <c t="str" s="4" r="F239">
        <f>VLOOKUP(B239,'Razzball Projections'!$B$2:$W$322,4,FALSE)</f>
        <v>0</v>
      </c>
      <c t="str" s="4" r="G239">
        <f>VLOOKUP(B239,'Razzball Projections'!$B$2:$W$322,5,FALSE)</f>
        <v>0</v>
      </c>
      <c t="str" s="4" r="H239">
        <f>VLOOKUP(B239,'Razzball Projections'!$B$2:$W$322,6,FALSE)</f>
        <v>0</v>
      </c>
      <c t="str" s="4" r="I239">
        <f>VLOOKUP(B239,'Razzball Projections'!$B$2:$W$322,7,FALSE)</f>
        <v>0</v>
      </c>
      <c t="str" s="4" r="J239">
        <f>VLOOKUP(B239,'Razzball Projections'!$B$2:$W$322,8,FALSE)</f>
        <v>0</v>
      </c>
      <c t="str" s="4" r="K239">
        <f>VLOOKUP(B239,'Razzball Projections'!$B$2:$W$322,9,FALSE)</f>
        <v>0</v>
      </c>
      <c t="str" s="4" r="L239">
        <f>VLOOKUP(B239,'Razzball Projections'!$B$2:$W$322,10,FALSE)</f>
        <v>0</v>
      </c>
      <c t="str" s="4" r="M239">
        <f>VLOOKUP(B239,'Razzball Projections'!$B$2:$W$322,11,FALSE)</f>
        <v>0</v>
      </c>
      <c t="str" s="4" r="N239">
        <f>VLOOKUP(B239,'Razzball Projections'!$B$2:$W$322,12,FALSE)</f>
        <v>0</v>
      </c>
      <c t="str" s="4" r="O239">
        <f>VLOOKUP(B239,'Razzball Projections'!$B$2:$W$322,13,FALSE)</f>
        <v>0</v>
      </c>
      <c t="str" s="4" r="P239">
        <f>VLOOKUP(B239,'Razzball Projections'!$B$2:$W$322,14,FALSE)</f>
        <v>29</v>
      </c>
      <c t="str" s="4" r="Q239">
        <f>VLOOKUP(B239,'Razzball Projections'!$B$2:$W$322,15,FALSE)</f>
        <v>359</v>
      </c>
      <c t="str" s="4" r="R239">
        <f>VLOOKUP(B239,'Razzball Projections'!$B$2:$W$322,16,FALSE)</f>
        <v>2</v>
      </c>
      <c t="str" s="33" r="S239">
        <f>VLOOKUP(B239,'Razzball Projections'!$B$2:$W$322,17,FALSE)</f>
        <v>47.9</v>
      </c>
      <c t="str" s="33" r="T239">
        <f>VLOOKUP(B239,'Razzball Projections'!$B$2:$W$322,18,FALSE)</f>
        <v>62.4</v>
      </c>
      <c t="str" s="33" r="U239">
        <f>VLOOKUP(B239,'Razzball Projections'!$B$2:$W$322,19,FALSE)</f>
        <v>76.9</v>
      </c>
      <c t="str" s="45" r="V239">
        <f>VLOOKUP(B239,'Razzball Projections'!$B$2:$W$322,20,FALSE)</f>
        <v>$0</v>
      </c>
      <c t="str" s="45" r="W239">
        <f>VLOOKUP(B239,'Razzball Projections'!$B$2:$W$322,21,FALSE)</f>
        <v>$0</v>
      </c>
      <c t="str" s="45" r="X239">
        <f>VLOOKUP(B239,'Razzball Projections'!$B$2:$W$322,22,FALSE)</f>
        <v>$0</v>
      </c>
    </row>
    <row customHeight="1" r="240" ht="15.0">
      <c s="44" r="A240">
        <v>238.0</v>
      </c>
      <c t="str" s="29" r="B240">
        <f>'Razzball Projections'!B239</f>
        <v>Darrius Heyward-Bey</v>
      </c>
      <c t="str" s="4" r="C240">
        <f>VLOOKUP(B240,'Razzball Projections'!$B$2:$W$322,2,FALSE)</f>
        <v>WR</v>
      </c>
      <c t="str" s="4" r="D240">
        <f>VLOOKUP(B240,'Razzball Projections'!$B$2:$W$322,3,FALSE)</f>
        <v>PIT</v>
      </c>
      <c t="str" s="4" r="E240">
        <f>VLOOKUP(B240,'Rankings - Cheat Sheet'!$B$3:$E$323,4,FALSE)</f>
        <v/>
      </c>
      <c t="str" s="4" r="F240">
        <f>VLOOKUP(B240,'Razzball Projections'!$B$2:$W$322,4,FALSE)</f>
        <v>0</v>
      </c>
      <c t="str" s="4" r="G240">
        <f>VLOOKUP(B240,'Razzball Projections'!$B$2:$W$322,5,FALSE)</f>
        <v>0</v>
      </c>
      <c t="str" s="4" r="H240">
        <f>VLOOKUP(B240,'Razzball Projections'!$B$2:$W$322,6,FALSE)</f>
        <v>0</v>
      </c>
      <c t="str" s="4" r="I240">
        <f>VLOOKUP(B240,'Razzball Projections'!$B$2:$W$322,7,FALSE)</f>
        <v>0</v>
      </c>
      <c t="str" s="4" r="J240">
        <f>VLOOKUP(B240,'Razzball Projections'!$B$2:$W$322,8,FALSE)</f>
        <v>0</v>
      </c>
      <c t="str" s="4" r="K240">
        <f>VLOOKUP(B240,'Razzball Projections'!$B$2:$W$322,9,FALSE)</f>
        <v>0</v>
      </c>
      <c t="str" s="4" r="L240">
        <f>VLOOKUP(B240,'Razzball Projections'!$B$2:$W$322,10,FALSE)</f>
        <v>0</v>
      </c>
      <c t="str" s="4" r="M240">
        <f>VLOOKUP(B240,'Razzball Projections'!$B$2:$W$322,11,FALSE)</f>
        <v>0</v>
      </c>
      <c t="str" s="4" r="N240">
        <f>VLOOKUP(B240,'Razzball Projections'!$B$2:$W$322,12,FALSE)</f>
        <v>0</v>
      </c>
      <c t="str" s="4" r="O240">
        <f>VLOOKUP(B240,'Razzball Projections'!$B$2:$W$322,13,FALSE)</f>
        <v>1</v>
      </c>
      <c t="str" s="4" r="P240">
        <f>VLOOKUP(B240,'Razzball Projections'!$B$2:$W$322,14,FALSE)</f>
        <v>28</v>
      </c>
      <c t="str" s="4" r="Q240">
        <f>VLOOKUP(B240,'Razzball Projections'!$B$2:$W$322,15,FALSE)</f>
        <v>425</v>
      </c>
      <c t="str" s="4" r="R240">
        <f>VLOOKUP(B240,'Razzball Projections'!$B$2:$W$322,16,FALSE)</f>
        <v>1</v>
      </c>
      <c t="str" s="33" r="S240">
        <f>VLOOKUP(B240,'Razzball Projections'!$B$2:$W$322,17,FALSE)</f>
        <v>47.5</v>
      </c>
      <c t="str" s="33" r="T240">
        <f>VLOOKUP(B240,'Razzball Projections'!$B$2:$W$322,18,FALSE)</f>
        <v>61.5</v>
      </c>
      <c t="str" s="33" r="U240">
        <f>VLOOKUP(B240,'Razzball Projections'!$B$2:$W$322,19,FALSE)</f>
        <v>75.5</v>
      </c>
      <c t="str" s="45" r="V240">
        <f>VLOOKUP(B240,'Razzball Projections'!$B$2:$W$322,20,FALSE)</f>
        <v>$0</v>
      </c>
      <c t="str" s="45" r="W240">
        <f>VLOOKUP(B240,'Razzball Projections'!$B$2:$W$322,21,FALSE)</f>
        <v>$0</v>
      </c>
      <c t="str" s="45" r="X240">
        <f>VLOOKUP(B240,'Razzball Projections'!$B$2:$W$322,22,FALSE)</f>
        <v>$0</v>
      </c>
    </row>
    <row customHeight="1" r="241" ht="15.0">
      <c s="44" r="A241">
        <v>239.0</v>
      </c>
      <c t="str" s="29" r="B241">
        <f>'Razzball Projections'!B240</f>
        <v>Robert Housler</v>
      </c>
      <c t="str" s="4" r="C241">
        <f>VLOOKUP(B241,'Razzball Projections'!$B$2:$W$322,2,FALSE)</f>
        <v>TE</v>
      </c>
      <c t="str" s="4" r="D241">
        <f>VLOOKUP(B241,'Razzball Projections'!$B$2:$W$322,3,FALSE)</f>
        <v>ARI</v>
      </c>
      <c t="str" s="4" r="E241">
        <f>VLOOKUP(B241,'Rankings - Cheat Sheet'!$B$3:$E$323,4,FALSE)</f>
        <v/>
      </c>
      <c t="str" s="4" r="F241">
        <f>VLOOKUP(B241,'Razzball Projections'!$B$2:$W$322,4,FALSE)</f>
        <v>0</v>
      </c>
      <c t="str" s="4" r="G241">
        <f>VLOOKUP(B241,'Razzball Projections'!$B$2:$W$322,5,FALSE)</f>
        <v>0</v>
      </c>
      <c t="str" s="4" r="H241">
        <f>VLOOKUP(B241,'Razzball Projections'!$B$2:$W$322,6,FALSE)</f>
        <v>0</v>
      </c>
      <c t="str" s="4" r="I241">
        <f>VLOOKUP(B241,'Razzball Projections'!$B$2:$W$322,7,FALSE)</f>
        <v>0</v>
      </c>
      <c t="str" s="4" r="J241">
        <f>VLOOKUP(B241,'Razzball Projections'!$B$2:$W$322,8,FALSE)</f>
        <v>0</v>
      </c>
      <c t="str" s="4" r="K241">
        <f>VLOOKUP(B241,'Razzball Projections'!$B$2:$W$322,9,FALSE)</f>
        <v>0</v>
      </c>
      <c t="str" s="4" r="L241">
        <f>VLOOKUP(B241,'Razzball Projections'!$B$2:$W$322,10,FALSE)</f>
        <v>0</v>
      </c>
      <c t="str" s="4" r="M241">
        <f>VLOOKUP(B241,'Razzball Projections'!$B$2:$W$322,11,FALSE)</f>
        <v>0</v>
      </c>
      <c t="str" s="4" r="N241">
        <f>VLOOKUP(B241,'Razzball Projections'!$B$2:$W$322,12,FALSE)</f>
        <v>0</v>
      </c>
      <c t="str" s="4" r="O241">
        <f>VLOOKUP(B241,'Razzball Projections'!$B$2:$W$322,13,FALSE)</f>
        <v>0</v>
      </c>
      <c t="str" s="4" r="P241">
        <f>VLOOKUP(B241,'Razzball Projections'!$B$2:$W$322,14,FALSE)</f>
        <v>33</v>
      </c>
      <c t="str" s="4" r="Q241">
        <f>VLOOKUP(B241,'Razzball Projections'!$B$2:$W$322,15,FALSE)</f>
        <v>353</v>
      </c>
      <c t="str" s="4" r="R241">
        <f>VLOOKUP(B241,'Razzball Projections'!$B$2:$W$322,16,FALSE)</f>
        <v>1</v>
      </c>
      <c t="str" s="33" r="S241">
        <f>VLOOKUP(B241,'Razzball Projections'!$B$2:$W$322,17,FALSE)</f>
        <v>41.3</v>
      </c>
      <c t="str" s="33" r="T241">
        <f>VLOOKUP(B241,'Razzball Projections'!$B$2:$W$322,18,FALSE)</f>
        <v>57.8</v>
      </c>
      <c t="str" s="33" r="U241">
        <f>VLOOKUP(B241,'Razzball Projections'!$B$2:$W$322,19,FALSE)</f>
        <v>74.3</v>
      </c>
      <c t="str" s="45" r="V241">
        <f>VLOOKUP(B241,'Razzball Projections'!$B$2:$W$322,20,FALSE)</f>
        <v>$0</v>
      </c>
      <c t="str" s="45" r="W241">
        <f>VLOOKUP(B241,'Razzball Projections'!$B$2:$W$322,21,FALSE)</f>
        <v>$0</v>
      </c>
      <c t="str" s="45" r="X241">
        <f>VLOOKUP(B241,'Razzball Projections'!$B$2:$W$322,22,FALSE)</f>
        <v>$0</v>
      </c>
    </row>
    <row customHeight="1" r="242" ht="15.0">
      <c s="44" r="A242">
        <v>240.0</v>
      </c>
      <c t="str" s="29" r="B242">
        <f>'Razzball Projections'!B241</f>
        <v>Kenbrell Thompkins</v>
      </c>
      <c t="str" s="4" r="C242">
        <f>VLOOKUP(B242,'Razzball Projections'!$B$2:$W$322,2,FALSE)</f>
        <v>WR</v>
      </c>
      <c t="str" s="4" r="D242">
        <f>VLOOKUP(B242,'Razzball Projections'!$B$2:$W$322,3,FALSE)</f>
        <v>NE</v>
      </c>
      <c t="str" s="4" r="E242">
        <f>VLOOKUP(B242,'Rankings - Cheat Sheet'!$B$3:$E$323,4,FALSE)</f>
        <v/>
      </c>
      <c t="str" s="4" r="F242">
        <f>VLOOKUP(B242,'Razzball Projections'!$B$2:$W$322,4,FALSE)</f>
        <v>0</v>
      </c>
      <c t="str" s="4" r="G242">
        <f>VLOOKUP(B242,'Razzball Projections'!$B$2:$W$322,5,FALSE)</f>
        <v>0</v>
      </c>
      <c t="str" s="4" r="H242">
        <f>VLOOKUP(B242,'Razzball Projections'!$B$2:$W$322,6,FALSE)</f>
        <v>0</v>
      </c>
      <c t="str" s="4" r="I242">
        <f>VLOOKUP(B242,'Razzball Projections'!$B$2:$W$322,7,FALSE)</f>
        <v>0</v>
      </c>
      <c t="str" s="4" r="J242">
        <f>VLOOKUP(B242,'Razzball Projections'!$B$2:$W$322,8,FALSE)</f>
        <v>0</v>
      </c>
      <c t="str" s="4" r="K242">
        <f>VLOOKUP(B242,'Razzball Projections'!$B$2:$W$322,9,FALSE)</f>
        <v>0</v>
      </c>
      <c t="str" s="4" r="L242">
        <f>VLOOKUP(B242,'Razzball Projections'!$B$2:$W$322,10,FALSE)</f>
        <v>0</v>
      </c>
      <c t="str" s="4" r="M242">
        <f>VLOOKUP(B242,'Razzball Projections'!$B$2:$W$322,11,FALSE)</f>
        <v>0</v>
      </c>
      <c t="str" s="4" r="N242">
        <f>VLOOKUP(B242,'Razzball Projections'!$B$2:$W$322,12,FALSE)</f>
        <v>0</v>
      </c>
      <c t="str" s="4" r="O242">
        <f>VLOOKUP(B242,'Razzball Projections'!$B$2:$W$322,13,FALSE)</f>
        <v>0</v>
      </c>
      <c t="str" s="4" r="P242">
        <f>VLOOKUP(B242,'Razzball Projections'!$B$2:$W$322,14,FALSE)</f>
        <v>26</v>
      </c>
      <c t="str" s="4" r="Q242">
        <f>VLOOKUP(B242,'Razzball Projections'!$B$2:$W$322,15,FALSE)</f>
        <v>368</v>
      </c>
      <c t="str" s="4" r="R242">
        <f>VLOOKUP(B242,'Razzball Projections'!$B$2:$W$322,16,FALSE)</f>
        <v>2</v>
      </c>
      <c t="str" s="33" r="S242">
        <f>VLOOKUP(B242,'Razzball Projections'!$B$2:$W$322,17,FALSE)</f>
        <v>48.2</v>
      </c>
      <c t="str" s="33" r="T242">
        <f>VLOOKUP(B242,'Razzball Projections'!$B$2:$W$322,18,FALSE)</f>
        <v>61.2</v>
      </c>
      <c t="str" s="33" r="U242">
        <f>VLOOKUP(B242,'Razzball Projections'!$B$2:$W$322,19,FALSE)</f>
        <v>74.1</v>
      </c>
      <c t="str" s="45" r="V242">
        <f>VLOOKUP(B242,'Razzball Projections'!$B$2:$W$322,20,FALSE)</f>
        <v>$0</v>
      </c>
      <c t="str" s="45" r="W242">
        <f>VLOOKUP(B242,'Razzball Projections'!$B$2:$W$322,21,FALSE)</f>
        <v>$0</v>
      </c>
      <c t="str" s="45" r="X242">
        <f>VLOOKUP(B242,'Razzball Projections'!$B$2:$W$322,22,FALSE)</f>
        <v>$0</v>
      </c>
    </row>
    <row customHeight="1" r="243" ht="15.0">
      <c s="44" r="A243">
        <v>241.0</v>
      </c>
      <c t="str" s="29" r="B243">
        <f>'Razzball Projections'!B242</f>
        <v>LeGarrette Blount</v>
      </c>
      <c t="str" s="4" r="C243">
        <f>VLOOKUP(B243,'Razzball Projections'!$B$2:$W$322,2,FALSE)</f>
        <v>RB</v>
      </c>
      <c t="str" s="4" r="D243">
        <f>VLOOKUP(B243,'Razzball Projections'!$B$2:$W$322,3,FALSE)</f>
        <v>PIT</v>
      </c>
      <c t="str" s="4" r="E243">
        <f>VLOOKUP(B243,'Rankings - Cheat Sheet'!$B$3:$E$323,4,FALSE)</f>
        <v/>
      </c>
      <c t="str" s="4" r="F243">
        <f>VLOOKUP(B243,'Razzball Projections'!$B$2:$W$322,4,FALSE)</f>
        <v>0</v>
      </c>
      <c t="str" s="4" r="G243">
        <f>VLOOKUP(B243,'Razzball Projections'!$B$2:$W$322,5,FALSE)</f>
        <v>0</v>
      </c>
      <c t="str" s="4" r="H243">
        <f>VLOOKUP(B243,'Razzball Projections'!$B$2:$W$322,6,FALSE)</f>
        <v>0</v>
      </c>
      <c t="str" s="4" r="I243">
        <f>VLOOKUP(B243,'Razzball Projections'!$B$2:$W$322,7,FALSE)</f>
        <v>0</v>
      </c>
      <c t="str" s="4" r="J243">
        <f>VLOOKUP(B243,'Razzball Projections'!$B$2:$W$322,8,FALSE)</f>
        <v>0</v>
      </c>
      <c t="str" s="4" r="K243">
        <f>VLOOKUP(B243,'Razzball Projections'!$B$2:$W$322,9,FALSE)</f>
        <v>0</v>
      </c>
      <c t="str" s="4" r="L243">
        <f>VLOOKUP(B243,'Razzball Projections'!$B$2:$W$322,10,FALSE)</f>
        <v>109</v>
      </c>
      <c t="str" s="4" r="M243">
        <f>VLOOKUP(B243,'Razzball Projections'!$B$2:$W$322,11,FALSE)</f>
        <v>438</v>
      </c>
      <c t="str" s="4" r="N243">
        <f>VLOOKUP(B243,'Razzball Projections'!$B$2:$W$322,12,FALSE)</f>
        <v>4</v>
      </c>
      <c t="str" s="4" r="O243">
        <f>VLOOKUP(B243,'Razzball Projections'!$B$2:$W$322,13,FALSE)</f>
        <v>2</v>
      </c>
      <c t="str" s="4" r="P243">
        <f>VLOOKUP(B243,'Razzball Projections'!$B$2:$W$322,14,FALSE)</f>
        <v>5</v>
      </c>
      <c t="str" s="4" r="Q243">
        <f>VLOOKUP(B243,'Razzball Projections'!$B$2:$W$322,15,FALSE)</f>
        <v>42</v>
      </c>
      <c t="str" s="4" r="R243">
        <f>VLOOKUP(B243,'Razzball Projections'!$B$2:$W$322,16,FALSE)</f>
        <v>0</v>
      </c>
      <c t="str" s="33" r="S243">
        <f>VLOOKUP(B243,'Razzball Projections'!$B$2:$W$322,17,FALSE)</f>
        <v>69.0</v>
      </c>
      <c t="str" s="33" r="T243">
        <f>VLOOKUP(B243,'Razzball Projections'!$B$2:$W$322,18,FALSE)</f>
        <v>71.5</v>
      </c>
      <c t="str" s="33" r="U243">
        <f>VLOOKUP(B243,'Razzball Projections'!$B$2:$W$322,19,FALSE)</f>
        <v>74.0</v>
      </c>
      <c t="str" s="45" r="V243">
        <f>VLOOKUP(B243,'Razzball Projections'!$B$2:$W$322,20,FALSE)</f>
        <v>$2</v>
      </c>
      <c t="str" s="45" r="W243">
        <f>VLOOKUP(B243,'Razzball Projections'!$B$2:$W$322,21,FALSE)</f>
        <v>$1</v>
      </c>
      <c t="str" s="45" r="X243">
        <f>VLOOKUP(B243,'Razzball Projections'!$B$2:$W$322,22,FALSE)</f>
        <v>$1</v>
      </c>
    </row>
    <row customHeight="1" r="244" ht="15.0">
      <c s="44" r="A244">
        <v>242.0</v>
      </c>
      <c t="str" s="29" r="B244">
        <f>'Razzball Projections'!B243</f>
        <v>Marquess Wilson</v>
      </c>
      <c t="str" s="4" r="C244">
        <f>VLOOKUP(B244,'Razzball Projections'!$B$2:$W$322,2,FALSE)</f>
        <v>WR</v>
      </c>
      <c t="str" s="4" r="D244">
        <f>VLOOKUP(B244,'Razzball Projections'!$B$2:$W$322,3,FALSE)</f>
        <v>CHI</v>
      </c>
      <c t="str" s="4" r="E244">
        <f>VLOOKUP(B244,'Rankings - Cheat Sheet'!$B$3:$E$323,4,FALSE)</f>
        <v/>
      </c>
      <c t="str" s="4" r="F244">
        <f>VLOOKUP(B244,'Razzball Projections'!$B$2:$W$322,4,FALSE)</f>
        <v>0</v>
      </c>
      <c t="str" s="4" r="G244">
        <f>VLOOKUP(B244,'Razzball Projections'!$B$2:$W$322,5,FALSE)</f>
        <v>0</v>
      </c>
      <c t="str" s="4" r="H244">
        <f>VLOOKUP(B244,'Razzball Projections'!$B$2:$W$322,6,FALSE)</f>
        <v>0</v>
      </c>
      <c t="str" s="4" r="I244">
        <f>VLOOKUP(B244,'Razzball Projections'!$B$2:$W$322,7,FALSE)</f>
        <v>0</v>
      </c>
      <c t="str" s="4" r="J244">
        <f>VLOOKUP(B244,'Razzball Projections'!$B$2:$W$322,8,FALSE)</f>
        <v>0</v>
      </c>
      <c t="str" s="4" r="K244">
        <f>VLOOKUP(B244,'Razzball Projections'!$B$2:$W$322,9,FALSE)</f>
        <v>0</v>
      </c>
      <c t="str" s="4" r="L244">
        <f>VLOOKUP(B244,'Razzball Projections'!$B$2:$W$322,10,FALSE)</f>
        <v>0</v>
      </c>
      <c t="str" s="4" r="M244">
        <f>VLOOKUP(B244,'Razzball Projections'!$B$2:$W$322,11,FALSE)</f>
        <v>0</v>
      </c>
      <c t="str" s="4" r="N244">
        <f>VLOOKUP(B244,'Razzball Projections'!$B$2:$W$322,12,FALSE)</f>
        <v>0</v>
      </c>
      <c t="str" s="4" r="O244">
        <f>VLOOKUP(B244,'Razzball Projections'!$B$2:$W$322,13,FALSE)</f>
        <v>0</v>
      </c>
      <c t="str" s="4" r="P244">
        <f>VLOOKUP(B244,'Razzball Projections'!$B$2:$W$322,14,FALSE)</f>
        <v>24</v>
      </c>
      <c t="str" s="4" r="Q244">
        <f>VLOOKUP(B244,'Razzball Projections'!$B$2:$W$322,15,FALSE)</f>
        <v>343</v>
      </c>
      <c t="str" s="4" r="R244">
        <f>VLOOKUP(B244,'Razzball Projections'!$B$2:$W$322,16,FALSE)</f>
        <v>3</v>
      </c>
      <c t="str" s="33" r="S244">
        <f>VLOOKUP(B244,'Razzball Projections'!$B$2:$W$322,17,FALSE)</f>
        <v>49.9</v>
      </c>
      <c t="str" s="33" r="T244">
        <f>VLOOKUP(B244,'Razzball Projections'!$B$2:$W$322,18,FALSE)</f>
        <v>61.7</v>
      </c>
      <c t="str" s="33" r="U244">
        <f>VLOOKUP(B244,'Razzball Projections'!$B$2:$W$322,19,FALSE)</f>
        <v>73.6</v>
      </c>
      <c t="str" s="45" r="V244">
        <f>VLOOKUP(B244,'Razzball Projections'!$B$2:$W$322,20,FALSE)</f>
        <v>$0</v>
      </c>
      <c t="str" s="45" r="W244">
        <f>VLOOKUP(B244,'Razzball Projections'!$B$2:$W$322,21,FALSE)</f>
        <v>$0</v>
      </c>
      <c t="str" s="45" r="X244">
        <f>VLOOKUP(B244,'Razzball Projections'!$B$2:$W$322,22,FALSE)</f>
        <v>$0</v>
      </c>
    </row>
    <row customHeight="1" r="245" ht="15.0">
      <c s="44" r="A245">
        <v>243.0</v>
      </c>
      <c t="str" s="29" r="B245">
        <f>'Razzball Projections'!B244</f>
        <v>Brandon Pettigrew</v>
      </c>
      <c t="str" s="4" r="C245">
        <f>VLOOKUP(B245,'Razzball Projections'!$B$2:$W$322,2,FALSE)</f>
        <v>TE</v>
      </c>
      <c t="str" s="4" r="D245">
        <f>VLOOKUP(B245,'Razzball Projections'!$B$2:$W$322,3,FALSE)</f>
        <v>DET</v>
      </c>
      <c t="str" s="4" r="E245">
        <f>VLOOKUP(B245,'Rankings - Cheat Sheet'!$B$3:$E$323,4,FALSE)</f>
        <v/>
      </c>
      <c t="str" s="4" r="F245">
        <f>VLOOKUP(B245,'Razzball Projections'!$B$2:$W$322,4,FALSE)</f>
        <v>0</v>
      </c>
      <c t="str" s="4" r="G245">
        <f>VLOOKUP(B245,'Razzball Projections'!$B$2:$W$322,5,FALSE)</f>
        <v>0</v>
      </c>
      <c t="str" s="4" r="H245">
        <f>VLOOKUP(B245,'Razzball Projections'!$B$2:$W$322,6,FALSE)</f>
        <v>0</v>
      </c>
      <c t="str" s="4" r="I245">
        <f>VLOOKUP(B245,'Razzball Projections'!$B$2:$W$322,7,FALSE)</f>
        <v>0</v>
      </c>
      <c t="str" s="4" r="J245">
        <f>VLOOKUP(B245,'Razzball Projections'!$B$2:$W$322,8,FALSE)</f>
        <v>0</v>
      </c>
      <c t="str" s="4" r="K245">
        <f>VLOOKUP(B245,'Razzball Projections'!$B$2:$W$322,9,FALSE)</f>
        <v>0</v>
      </c>
      <c t="str" s="4" r="L245">
        <f>VLOOKUP(B245,'Razzball Projections'!$B$2:$W$322,10,FALSE)</f>
        <v>0</v>
      </c>
      <c t="str" s="4" r="M245">
        <f>VLOOKUP(B245,'Razzball Projections'!$B$2:$W$322,11,FALSE)</f>
        <v>0</v>
      </c>
      <c t="str" s="4" r="N245">
        <f>VLOOKUP(B245,'Razzball Projections'!$B$2:$W$322,12,FALSE)</f>
        <v>0</v>
      </c>
      <c t="str" s="4" r="O245">
        <f>VLOOKUP(B245,'Razzball Projections'!$B$2:$W$322,13,FALSE)</f>
        <v>1</v>
      </c>
      <c t="str" s="4" r="P245">
        <f>VLOOKUP(B245,'Razzball Projections'!$B$2:$W$322,14,FALSE)</f>
        <v>32</v>
      </c>
      <c t="str" s="4" r="Q245">
        <f>VLOOKUP(B245,'Razzball Projections'!$B$2:$W$322,15,FALSE)</f>
        <v>307</v>
      </c>
      <c t="str" s="4" r="R245">
        <f>VLOOKUP(B245,'Razzball Projections'!$B$2:$W$322,16,FALSE)</f>
        <v>2</v>
      </c>
      <c t="str" s="33" r="S245">
        <f>VLOOKUP(B245,'Razzball Projections'!$B$2:$W$322,17,FALSE)</f>
        <v>40.7</v>
      </c>
      <c t="str" s="33" r="T245">
        <f>VLOOKUP(B245,'Razzball Projections'!$B$2:$W$322,18,FALSE)</f>
        <v>56.7</v>
      </c>
      <c t="str" s="33" r="U245">
        <f>VLOOKUP(B245,'Razzball Projections'!$B$2:$W$322,19,FALSE)</f>
        <v>72.7</v>
      </c>
      <c t="str" s="45" r="V245">
        <f>VLOOKUP(B245,'Razzball Projections'!$B$2:$W$322,20,FALSE)</f>
        <v>$0</v>
      </c>
      <c t="str" s="45" r="W245">
        <f>VLOOKUP(B245,'Razzball Projections'!$B$2:$W$322,21,FALSE)</f>
        <v>$0</v>
      </c>
      <c t="str" s="45" r="X245">
        <f>VLOOKUP(B245,'Razzball Projections'!$B$2:$W$322,22,FALSE)</f>
        <v>$0</v>
      </c>
    </row>
    <row customHeight="1" r="246" ht="15.0">
      <c s="44" r="A246">
        <v>244.0</v>
      </c>
      <c t="str" s="29" r="B246">
        <f>'Razzball Projections'!B245</f>
        <v>Jarvis Landry</v>
      </c>
      <c t="str" s="4" r="C246">
        <f>VLOOKUP(B246,'Razzball Projections'!$B$2:$W$322,2,FALSE)</f>
        <v>WR</v>
      </c>
      <c t="str" s="4" r="D246">
        <f>VLOOKUP(B246,'Razzball Projections'!$B$2:$W$322,3,FALSE)</f>
        <v>MIA</v>
      </c>
      <c t="str" s="4" r="E246">
        <f>VLOOKUP(B246,'Rankings - Cheat Sheet'!$B$3:$E$323,4,FALSE)</f>
        <v/>
      </c>
      <c t="str" s="4" r="F246">
        <f>VLOOKUP(B246,'Razzball Projections'!$B$2:$W$322,4,FALSE)</f>
        <v>0</v>
      </c>
      <c t="str" s="4" r="G246">
        <f>VLOOKUP(B246,'Razzball Projections'!$B$2:$W$322,5,FALSE)</f>
        <v>0</v>
      </c>
      <c t="str" s="4" r="H246">
        <f>VLOOKUP(B246,'Razzball Projections'!$B$2:$W$322,6,FALSE)</f>
        <v>0</v>
      </c>
      <c t="str" s="4" r="I246">
        <f>VLOOKUP(B246,'Razzball Projections'!$B$2:$W$322,7,FALSE)</f>
        <v>0</v>
      </c>
      <c t="str" s="4" r="J246">
        <f>VLOOKUP(B246,'Razzball Projections'!$B$2:$W$322,8,FALSE)</f>
        <v>0</v>
      </c>
      <c t="str" s="4" r="K246">
        <f>VLOOKUP(B246,'Razzball Projections'!$B$2:$W$322,9,FALSE)</f>
        <v>0</v>
      </c>
      <c t="str" s="4" r="L246">
        <f>VLOOKUP(B246,'Razzball Projections'!$B$2:$W$322,10,FALSE)</f>
        <v>0</v>
      </c>
      <c t="str" s="4" r="M246">
        <f>VLOOKUP(B246,'Razzball Projections'!$B$2:$W$322,11,FALSE)</f>
        <v>0</v>
      </c>
      <c t="str" s="4" r="N246">
        <f>VLOOKUP(B246,'Razzball Projections'!$B$2:$W$322,12,FALSE)</f>
        <v>0</v>
      </c>
      <c t="str" s="4" r="O246">
        <f>VLOOKUP(B246,'Razzball Projections'!$B$2:$W$322,13,FALSE)</f>
        <v>1</v>
      </c>
      <c t="str" s="4" r="P246">
        <f>VLOOKUP(B246,'Razzball Projections'!$B$2:$W$322,14,FALSE)</f>
        <v>27</v>
      </c>
      <c t="str" s="4" r="Q246">
        <f>VLOOKUP(B246,'Razzball Projections'!$B$2:$W$322,15,FALSE)</f>
        <v>351</v>
      </c>
      <c t="str" s="4" r="R246">
        <f>VLOOKUP(B246,'Razzball Projections'!$B$2:$W$322,16,FALSE)</f>
        <v>2</v>
      </c>
      <c t="str" s="33" r="S246">
        <f>VLOOKUP(B246,'Razzball Projections'!$B$2:$W$322,17,FALSE)</f>
        <v>45.5</v>
      </c>
      <c t="str" s="33" r="T246">
        <f>VLOOKUP(B246,'Razzball Projections'!$B$2:$W$322,18,FALSE)</f>
        <v>59.1</v>
      </c>
      <c t="str" s="33" r="U246">
        <f>VLOOKUP(B246,'Razzball Projections'!$B$2:$W$322,19,FALSE)</f>
        <v>72.6</v>
      </c>
      <c t="str" s="45" r="V246">
        <f>VLOOKUP(B246,'Razzball Projections'!$B$2:$W$322,20,FALSE)</f>
        <v>$0</v>
      </c>
      <c t="str" s="45" r="W246">
        <f>VLOOKUP(B246,'Razzball Projections'!$B$2:$W$322,21,FALSE)</f>
        <v>$0</v>
      </c>
      <c t="str" s="45" r="X246">
        <f>VLOOKUP(B246,'Razzball Projections'!$B$2:$W$322,22,FALSE)</f>
        <v>$0</v>
      </c>
    </row>
    <row customHeight="1" r="247" ht="15.0">
      <c s="44" r="A247">
        <v>245.0</v>
      </c>
      <c t="str" s="29" r="B247">
        <f>'Razzball Projections'!B246</f>
        <v>Paul Richardson</v>
      </c>
      <c t="str" s="4" r="C247">
        <f>VLOOKUP(B247,'Razzball Projections'!$B$2:$W$322,2,FALSE)</f>
        <v>WR</v>
      </c>
      <c t="str" s="4" r="D247">
        <f>VLOOKUP(B247,'Razzball Projections'!$B$2:$W$322,3,FALSE)</f>
        <v>SEA</v>
      </c>
      <c t="str" s="4" r="E247">
        <f>VLOOKUP(B247,'Rankings - Cheat Sheet'!$B$3:$E$323,4,FALSE)</f>
        <v/>
      </c>
      <c t="str" s="4" r="F247">
        <f>VLOOKUP(B247,'Razzball Projections'!$B$2:$W$322,4,FALSE)</f>
        <v>0</v>
      </c>
      <c t="str" s="4" r="G247">
        <f>VLOOKUP(B247,'Razzball Projections'!$B$2:$W$322,5,FALSE)</f>
        <v>0</v>
      </c>
      <c t="str" s="4" r="H247">
        <f>VLOOKUP(B247,'Razzball Projections'!$B$2:$W$322,6,FALSE)</f>
        <v>0</v>
      </c>
      <c t="str" s="4" r="I247">
        <f>VLOOKUP(B247,'Razzball Projections'!$B$2:$W$322,7,FALSE)</f>
        <v>0</v>
      </c>
      <c t="str" s="4" r="J247">
        <f>VLOOKUP(B247,'Razzball Projections'!$B$2:$W$322,8,FALSE)</f>
        <v>0</v>
      </c>
      <c t="str" s="4" r="K247">
        <f>VLOOKUP(B247,'Razzball Projections'!$B$2:$W$322,9,FALSE)</f>
        <v>0</v>
      </c>
      <c t="str" s="4" r="L247">
        <f>VLOOKUP(B247,'Razzball Projections'!$B$2:$W$322,10,FALSE)</f>
        <v>0</v>
      </c>
      <c t="str" s="4" r="M247">
        <f>VLOOKUP(B247,'Razzball Projections'!$B$2:$W$322,11,FALSE)</f>
        <v>0</v>
      </c>
      <c t="str" s="4" r="N247">
        <f>VLOOKUP(B247,'Razzball Projections'!$B$2:$W$322,12,FALSE)</f>
        <v>0</v>
      </c>
      <c t="str" s="4" r="O247">
        <f>VLOOKUP(B247,'Razzball Projections'!$B$2:$W$322,13,FALSE)</f>
        <v>0</v>
      </c>
      <c t="str" s="4" r="P247">
        <f>VLOOKUP(B247,'Razzball Projections'!$B$2:$W$322,14,FALSE)</f>
        <v>21</v>
      </c>
      <c t="str" s="4" r="Q247">
        <f>VLOOKUP(B247,'Razzball Projections'!$B$2:$W$322,15,FALSE)</f>
        <v>397</v>
      </c>
      <c t="str" s="4" r="R247">
        <f>VLOOKUP(B247,'Razzball Projections'!$B$2:$W$322,16,FALSE)</f>
        <v>2</v>
      </c>
      <c t="str" s="33" r="S247">
        <f>VLOOKUP(B247,'Razzball Projections'!$B$2:$W$322,17,FALSE)</f>
        <v>51.7</v>
      </c>
      <c t="str" s="33" r="T247">
        <f>VLOOKUP(B247,'Razzball Projections'!$B$2:$W$322,18,FALSE)</f>
        <v>61.9</v>
      </c>
      <c t="str" s="33" r="U247">
        <f>VLOOKUP(B247,'Razzball Projections'!$B$2:$W$322,19,FALSE)</f>
        <v>72.2</v>
      </c>
      <c t="str" s="45" r="V247">
        <f>VLOOKUP(B247,'Razzball Projections'!$B$2:$W$322,20,FALSE)</f>
        <v>$0</v>
      </c>
      <c t="str" s="45" r="W247">
        <f>VLOOKUP(B247,'Razzball Projections'!$B$2:$W$322,21,FALSE)</f>
        <v>$0</v>
      </c>
      <c t="str" s="45" r="X247">
        <f>VLOOKUP(B247,'Razzball Projections'!$B$2:$W$322,22,FALSE)</f>
        <v>$0</v>
      </c>
    </row>
    <row customHeight="1" r="248" ht="15.0">
      <c s="44" r="A248">
        <v>246.0</v>
      </c>
      <c t="str" s="29" r="B248">
        <f>'Razzball Projections'!B247</f>
        <v>James Starks</v>
      </c>
      <c t="str" s="4" r="C248">
        <f>VLOOKUP(B248,'Razzball Projections'!$B$2:$W$322,2,FALSE)</f>
        <v>RB</v>
      </c>
      <c t="str" s="4" r="D248">
        <f>VLOOKUP(B248,'Razzball Projections'!$B$2:$W$322,3,FALSE)</f>
        <v>GB</v>
      </c>
      <c t="str" s="4" r="E248">
        <f>VLOOKUP(B248,'Rankings - Cheat Sheet'!$B$3:$E$323,4,FALSE)</f>
        <v/>
      </c>
      <c t="str" s="4" r="F248">
        <f>VLOOKUP(B248,'Razzball Projections'!$B$2:$W$322,4,FALSE)</f>
        <v>0</v>
      </c>
      <c t="str" s="4" r="G248">
        <f>VLOOKUP(B248,'Razzball Projections'!$B$2:$W$322,5,FALSE)</f>
        <v>0</v>
      </c>
      <c t="str" s="4" r="H248">
        <f>VLOOKUP(B248,'Razzball Projections'!$B$2:$W$322,6,FALSE)</f>
        <v>0</v>
      </c>
      <c t="str" s="4" r="I248">
        <f>VLOOKUP(B248,'Razzball Projections'!$B$2:$W$322,7,FALSE)</f>
        <v>0</v>
      </c>
      <c t="str" s="4" r="J248">
        <f>VLOOKUP(B248,'Razzball Projections'!$B$2:$W$322,8,FALSE)</f>
        <v>0</v>
      </c>
      <c t="str" s="4" r="K248">
        <f>VLOOKUP(B248,'Razzball Projections'!$B$2:$W$322,9,FALSE)</f>
        <v>0</v>
      </c>
      <c t="str" s="4" r="L248">
        <f>VLOOKUP(B248,'Razzball Projections'!$B$2:$W$322,10,FALSE)</f>
        <v>81</v>
      </c>
      <c t="str" s="4" r="M248">
        <f>VLOOKUP(B248,'Razzball Projections'!$B$2:$W$322,11,FALSE)</f>
        <v>391</v>
      </c>
      <c t="str" s="4" r="N248">
        <f>VLOOKUP(B248,'Razzball Projections'!$B$2:$W$322,12,FALSE)</f>
        <v>3</v>
      </c>
      <c t="str" s="4" r="O248">
        <f>VLOOKUP(B248,'Razzball Projections'!$B$2:$W$322,13,FALSE)</f>
        <v>2</v>
      </c>
      <c t="str" s="4" r="P248">
        <f>VLOOKUP(B248,'Razzball Projections'!$B$2:$W$322,14,FALSE)</f>
        <v>13</v>
      </c>
      <c t="str" s="4" r="Q248">
        <f>VLOOKUP(B248,'Razzball Projections'!$B$2:$W$322,15,FALSE)</f>
        <v>87</v>
      </c>
      <c t="str" s="4" r="R248">
        <f>VLOOKUP(B248,'Razzball Projections'!$B$2:$W$322,16,FALSE)</f>
        <v>0</v>
      </c>
      <c t="str" s="33" r="S248">
        <f>VLOOKUP(B248,'Razzball Projections'!$B$2:$W$322,17,FALSE)</f>
        <v>58.8</v>
      </c>
      <c t="str" s="33" r="T248">
        <f>VLOOKUP(B248,'Razzball Projections'!$B$2:$W$322,18,FALSE)</f>
        <v>65.3</v>
      </c>
      <c t="str" s="33" r="U248">
        <f>VLOOKUP(B248,'Razzball Projections'!$B$2:$W$322,19,FALSE)</f>
        <v>71.8</v>
      </c>
      <c t="str" s="45" r="V248">
        <f>VLOOKUP(B248,'Razzball Projections'!$B$2:$W$322,20,FALSE)</f>
        <v>$0</v>
      </c>
      <c t="str" s="45" r="W248">
        <f>VLOOKUP(B248,'Razzball Projections'!$B$2:$W$322,21,FALSE)</f>
        <v>$0</v>
      </c>
      <c t="str" s="45" r="X248">
        <f>VLOOKUP(B248,'Razzball Projections'!$B$2:$W$322,22,FALSE)</f>
        <v>$0</v>
      </c>
    </row>
    <row customHeight="1" r="249" ht="15.0">
      <c s="44" r="A249">
        <v>247.0</v>
      </c>
      <c t="str" s="29" r="B249">
        <f>'Razzball Projections'!B248</f>
        <v>Jordan Todman</v>
      </c>
      <c t="str" s="4" r="C249">
        <f>VLOOKUP(B249,'Razzball Projections'!$B$2:$W$322,2,FALSE)</f>
        <v>RB</v>
      </c>
      <c t="str" s="4" r="D249">
        <f>VLOOKUP(B249,'Razzball Projections'!$B$2:$W$322,3,FALSE)</f>
        <v>JAC</v>
      </c>
      <c t="str" s="4" r="E249">
        <f>VLOOKUP(B249,'Rankings - Cheat Sheet'!$B$3:$E$323,4,FALSE)</f>
        <v/>
      </c>
      <c t="str" s="4" r="F249">
        <f>VLOOKUP(B249,'Razzball Projections'!$B$2:$W$322,4,FALSE)</f>
        <v>0</v>
      </c>
      <c t="str" s="4" r="G249">
        <f>VLOOKUP(B249,'Razzball Projections'!$B$2:$W$322,5,FALSE)</f>
        <v>0</v>
      </c>
      <c t="str" s="4" r="H249">
        <f>VLOOKUP(B249,'Razzball Projections'!$B$2:$W$322,6,FALSE)</f>
        <v>0</v>
      </c>
      <c t="str" s="4" r="I249">
        <f>VLOOKUP(B249,'Razzball Projections'!$B$2:$W$322,7,FALSE)</f>
        <v>0</v>
      </c>
      <c t="str" s="4" r="J249">
        <f>VLOOKUP(B249,'Razzball Projections'!$B$2:$W$322,8,FALSE)</f>
        <v>0</v>
      </c>
      <c t="str" s="4" r="K249">
        <f>VLOOKUP(B249,'Razzball Projections'!$B$2:$W$322,9,FALSE)</f>
        <v>0</v>
      </c>
      <c t="str" s="4" r="L249">
        <f>VLOOKUP(B249,'Razzball Projections'!$B$2:$W$322,10,FALSE)</f>
        <v>70</v>
      </c>
      <c t="str" s="4" r="M249">
        <f>VLOOKUP(B249,'Razzball Projections'!$B$2:$W$322,11,FALSE)</f>
        <v>285</v>
      </c>
      <c t="str" s="4" r="N249">
        <f>VLOOKUP(B249,'Razzball Projections'!$B$2:$W$322,12,FALSE)</f>
        <v>1</v>
      </c>
      <c t="str" s="4" r="O249">
        <f>VLOOKUP(B249,'Razzball Projections'!$B$2:$W$322,13,FALSE)</f>
        <v>2</v>
      </c>
      <c t="str" s="4" r="P249">
        <f>VLOOKUP(B249,'Razzball Projections'!$B$2:$W$322,14,FALSE)</f>
        <v>21</v>
      </c>
      <c t="str" s="4" r="Q249">
        <f>VLOOKUP(B249,'Razzball Projections'!$B$2:$W$322,15,FALSE)</f>
        <v>154</v>
      </c>
      <c t="str" s="4" r="R249">
        <f>VLOOKUP(B249,'Razzball Projections'!$B$2:$W$322,16,FALSE)</f>
        <v>1</v>
      </c>
      <c t="str" s="33" r="S249">
        <f>VLOOKUP(B249,'Razzball Projections'!$B$2:$W$322,17,FALSE)</f>
        <v>49.9</v>
      </c>
      <c t="str" s="33" r="T249">
        <f>VLOOKUP(B249,'Razzball Projections'!$B$2:$W$322,18,FALSE)</f>
        <v>60.4</v>
      </c>
      <c t="str" s="33" r="U249">
        <f>VLOOKUP(B249,'Razzball Projections'!$B$2:$W$322,19,FALSE)</f>
        <v>70.9</v>
      </c>
      <c t="str" s="45" r="V249">
        <f>VLOOKUP(B249,'Razzball Projections'!$B$2:$W$322,20,FALSE)</f>
        <v>$0</v>
      </c>
      <c t="str" s="45" r="W249">
        <f>VLOOKUP(B249,'Razzball Projections'!$B$2:$W$322,21,FALSE)</f>
        <v>$0</v>
      </c>
      <c t="str" s="45" r="X249">
        <f>VLOOKUP(B249,'Razzball Projections'!$B$2:$W$322,22,FALSE)</f>
        <v>$0</v>
      </c>
    </row>
    <row customHeight="1" r="250" ht="15.0">
      <c s="44" r="A250">
        <v>248.0</v>
      </c>
      <c t="str" s="29" r="B250">
        <f>'Razzball Projections'!B249</f>
        <v>Ka’Deem Carey</v>
      </c>
      <c t="str" s="4" r="C250">
        <f>VLOOKUP(B250,'Razzball Projections'!$B$2:$W$322,2,FALSE)</f>
        <v>RB</v>
      </c>
      <c t="str" s="4" r="D250">
        <f>VLOOKUP(B250,'Razzball Projections'!$B$2:$W$322,3,FALSE)</f>
        <v>CHI</v>
      </c>
      <c t="str" s="4" r="E250">
        <f>VLOOKUP(B250,'Rankings - Cheat Sheet'!$B$3:$E$323,4,FALSE)</f>
        <v/>
      </c>
      <c t="str" s="4" r="F250">
        <f>VLOOKUP(B250,'Razzball Projections'!$B$2:$W$322,4,FALSE)</f>
        <v>0</v>
      </c>
      <c t="str" s="4" r="G250">
        <f>VLOOKUP(B250,'Razzball Projections'!$B$2:$W$322,5,FALSE)</f>
        <v>0</v>
      </c>
      <c t="str" s="4" r="H250">
        <f>VLOOKUP(B250,'Razzball Projections'!$B$2:$W$322,6,FALSE)</f>
        <v>0</v>
      </c>
      <c t="str" s="4" r="I250">
        <f>VLOOKUP(B250,'Razzball Projections'!$B$2:$W$322,7,FALSE)</f>
        <v>0</v>
      </c>
      <c t="str" s="4" r="J250">
        <f>VLOOKUP(B250,'Razzball Projections'!$B$2:$W$322,8,FALSE)</f>
        <v>0</v>
      </c>
      <c t="str" s="4" r="K250">
        <f>VLOOKUP(B250,'Razzball Projections'!$B$2:$W$322,9,FALSE)</f>
        <v>0</v>
      </c>
      <c t="str" s="4" r="L250">
        <f>VLOOKUP(B250,'Razzball Projections'!$B$2:$W$322,10,FALSE)</f>
        <v>66</v>
      </c>
      <c t="str" s="4" r="M250">
        <f>VLOOKUP(B250,'Razzball Projections'!$B$2:$W$322,11,FALSE)</f>
        <v>292</v>
      </c>
      <c t="str" s="4" r="N250">
        <f>VLOOKUP(B250,'Razzball Projections'!$B$2:$W$322,12,FALSE)</f>
        <v>1</v>
      </c>
      <c t="str" s="4" r="O250">
        <f>VLOOKUP(B250,'Razzball Projections'!$B$2:$W$322,13,FALSE)</f>
        <v>1</v>
      </c>
      <c t="str" s="4" r="P250">
        <f>VLOOKUP(B250,'Razzball Projections'!$B$2:$W$322,14,FALSE)</f>
        <v>20</v>
      </c>
      <c t="str" s="4" r="Q250">
        <f>VLOOKUP(B250,'Razzball Projections'!$B$2:$W$322,15,FALSE)</f>
        <v>136</v>
      </c>
      <c t="str" s="4" r="R250">
        <f>VLOOKUP(B250,'Razzball Projections'!$B$2:$W$322,16,FALSE)</f>
        <v>1</v>
      </c>
      <c t="str" s="33" r="S250">
        <f>VLOOKUP(B250,'Razzball Projections'!$B$2:$W$322,17,FALSE)</f>
        <v>50.8</v>
      </c>
      <c t="str" s="33" r="T250">
        <f>VLOOKUP(B250,'Razzball Projections'!$B$2:$W$322,18,FALSE)</f>
        <v>60.8</v>
      </c>
      <c t="str" s="33" r="U250">
        <f>VLOOKUP(B250,'Razzball Projections'!$B$2:$W$322,19,FALSE)</f>
        <v>70.8</v>
      </c>
      <c t="str" s="45" r="V250">
        <f>VLOOKUP(B250,'Razzball Projections'!$B$2:$W$322,20,FALSE)</f>
        <v>$0</v>
      </c>
      <c t="str" s="45" r="W250">
        <f>VLOOKUP(B250,'Razzball Projections'!$B$2:$W$322,21,FALSE)</f>
        <v>$0</v>
      </c>
      <c t="str" s="45" r="X250">
        <f>VLOOKUP(B250,'Razzball Projections'!$B$2:$W$322,22,FALSE)</f>
        <v>$0</v>
      </c>
    </row>
    <row customHeight="1" r="251" ht="15.0">
      <c s="44" r="A251">
        <v>249.0</v>
      </c>
      <c t="str" s="29" r="B251">
        <f>'Razzball Projections'!B250</f>
        <v>Jerrel Jernigan</v>
      </c>
      <c t="str" s="4" r="C251">
        <f>VLOOKUP(B251,'Razzball Projections'!$B$2:$W$322,2,FALSE)</f>
        <v>WR</v>
      </c>
      <c t="str" s="4" r="D251">
        <f>VLOOKUP(B251,'Razzball Projections'!$B$2:$W$322,3,FALSE)</f>
        <v>NYG</v>
      </c>
      <c t="str" s="4" r="E251">
        <f>VLOOKUP(B251,'Rankings - Cheat Sheet'!$B$3:$E$323,4,FALSE)</f>
        <v/>
      </c>
      <c t="str" s="4" r="F251">
        <f>VLOOKUP(B251,'Razzball Projections'!$B$2:$W$322,4,FALSE)</f>
        <v>0</v>
      </c>
      <c t="str" s="4" r="G251">
        <f>VLOOKUP(B251,'Razzball Projections'!$B$2:$W$322,5,FALSE)</f>
        <v>0</v>
      </c>
      <c t="str" s="4" r="H251">
        <f>VLOOKUP(B251,'Razzball Projections'!$B$2:$W$322,6,FALSE)</f>
        <v>0</v>
      </c>
      <c t="str" s="4" r="I251">
        <f>VLOOKUP(B251,'Razzball Projections'!$B$2:$W$322,7,FALSE)</f>
        <v>0</v>
      </c>
      <c t="str" s="4" r="J251">
        <f>VLOOKUP(B251,'Razzball Projections'!$B$2:$W$322,8,FALSE)</f>
        <v>0</v>
      </c>
      <c t="str" s="4" r="K251">
        <f>VLOOKUP(B251,'Razzball Projections'!$B$2:$W$322,9,FALSE)</f>
        <v>0</v>
      </c>
      <c t="str" s="4" r="L251">
        <f>VLOOKUP(B251,'Razzball Projections'!$B$2:$W$322,10,FALSE)</f>
        <v>2</v>
      </c>
      <c t="str" s="4" r="M251">
        <f>VLOOKUP(B251,'Razzball Projections'!$B$2:$W$322,11,FALSE)</f>
        <v>13</v>
      </c>
      <c t="str" s="4" r="N251">
        <f>VLOOKUP(B251,'Razzball Projections'!$B$2:$W$322,12,FALSE)</f>
        <v>0</v>
      </c>
      <c t="str" s="4" r="O251">
        <f>VLOOKUP(B251,'Razzball Projections'!$B$2:$W$322,13,FALSE)</f>
        <v>0</v>
      </c>
      <c t="str" s="4" r="P251">
        <f>VLOOKUP(B251,'Razzball Projections'!$B$2:$W$322,14,FALSE)</f>
        <v>22</v>
      </c>
      <c t="str" s="4" r="Q251">
        <f>VLOOKUP(B251,'Razzball Projections'!$B$2:$W$322,15,FALSE)</f>
        <v>319</v>
      </c>
      <c t="str" s="4" r="R251">
        <f>VLOOKUP(B251,'Razzball Projections'!$B$2:$W$322,16,FALSE)</f>
        <v>2</v>
      </c>
      <c t="str" s="33" r="S251">
        <f>VLOOKUP(B251,'Razzball Projections'!$B$2:$W$322,17,FALSE)</f>
        <v>47.6</v>
      </c>
      <c t="str" s="33" r="T251">
        <f>VLOOKUP(B251,'Razzball Projections'!$B$2:$W$322,18,FALSE)</f>
        <v>58.8</v>
      </c>
      <c t="str" s="33" r="U251">
        <f>VLOOKUP(B251,'Razzball Projections'!$B$2:$W$322,19,FALSE)</f>
        <v>70.0</v>
      </c>
      <c t="str" s="45" r="V251">
        <f>VLOOKUP(B251,'Razzball Projections'!$B$2:$W$322,20,FALSE)</f>
        <v>$0</v>
      </c>
      <c t="str" s="45" r="W251">
        <f>VLOOKUP(B251,'Razzball Projections'!$B$2:$W$322,21,FALSE)</f>
        <v>$0</v>
      </c>
      <c t="str" s="45" r="X251">
        <f>VLOOKUP(B251,'Razzball Projections'!$B$2:$W$322,22,FALSE)</f>
        <v>$0</v>
      </c>
    </row>
    <row customHeight="1" r="252" ht="15.0">
      <c s="44" r="A252">
        <v>250.0</v>
      </c>
      <c t="str" s="29" r="B252">
        <f>'Razzball Projections'!B251</f>
        <v>Anthony Fasano</v>
      </c>
      <c t="str" s="4" r="C252">
        <f>VLOOKUP(B252,'Razzball Projections'!$B$2:$W$322,2,FALSE)</f>
        <v>TE</v>
      </c>
      <c t="str" s="4" r="D252">
        <f>VLOOKUP(B252,'Razzball Projections'!$B$2:$W$322,3,FALSE)</f>
        <v>KC</v>
      </c>
      <c t="str" s="4" r="E252">
        <f>VLOOKUP(B252,'Rankings - Cheat Sheet'!$B$3:$E$323,4,FALSE)</f>
        <v/>
      </c>
      <c t="str" s="4" r="F252">
        <f>VLOOKUP(B252,'Razzball Projections'!$B$2:$W$322,4,FALSE)</f>
        <v>0</v>
      </c>
      <c t="str" s="4" r="G252">
        <f>VLOOKUP(B252,'Razzball Projections'!$B$2:$W$322,5,FALSE)</f>
        <v>0</v>
      </c>
      <c t="str" s="4" r="H252">
        <f>VLOOKUP(B252,'Razzball Projections'!$B$2:$W$322,6,FALSE)</f>
        <v>0</v>
      </c>
      <c t="str" s="4" r="I252">
        <f>VLOOKUP(B252,'Razzball Projections'!$B$2:$W$322,7,FALSE)</f>
        <v>0</v>
      </c>
      <c t="str" s="4" r="J252">
        <f>VLOOKUP(B252,'Razzball Projections'!$B$2:$W$322,8,FALSE)</f>
        <v>0</v>
      </c>
      <c t="str" s="4" r="K252">
        <f>VLOOKUP(B252,'Razzball Projections'!$B$2:$W$322,9,FALSE)</f>
        <v>0</v>
      </c>
      <c t="str" s="4" r="L252">
        <f>VLOOKUP(B252,'Razzball Projections'!$B$2:$W$322,10,FALSE)</f>
        <v>0</v>
      </c>
      <c t="str" s="4" r="M252">
        <f>VLOOKUP(B252,'Razzball Projections'!$B$2:$W$322,11,FALSE)</f>
        <v>0</v>
      </c>
      <c t="str" s="4" r="N252">
        <f>VLOOKUP(B252,'Razzball Projections'!$B$2:$W$322,12,FALSE)</f>
        <v>0</v>
      </c>
      <c t="str" s="4" r="O252">
        <f>VLOOKUP(B252,'Razzball Projections'!$B$2:$W$322,13,FALSE)</f>
        <v>0</v>
      </c>
      <c t="str" s="4" r="P252">
        <f>VLOOKUP(B252,'Razzball Projections'!$B$2:$W$322,14,FALSE)</f>
        <v>26</v>
      </c>
      <c t="str" s="4" r="Q252">
        <f>VLOOKUP(B252,'Razzball Projections'!$B$2:$W$322,15,FALSE)</f>
        <v>259</v>
      </c>
      <c t="str" s="4" r="R252">
        <f>VLOOKUP(B252,'Razzball Projections'!$B$2:$W$322,16,FALSE)</f>
        <v>3</v>
      </c>
      <c t="str" s="33" r="S252">
        <f>VLOOKUP(B252,'Razzball Projections'!$B$2:$W$322,17,FALSE)</f>
        <v>43.9</v>
      </c>
      <c t="str" s="33" r="T252">
        <f>VLOOKUP(B252,'Razzball Projections'!$B$2:$W$322,18,FALSE)</f>
        <v>56.9</v>
      </c>
      <c t="str" s="33" r="U252">
        <f>VLOOKUP(B252,'Razzball Projections'!$B$2:$W$322,19,FALSE)</f>
        <v>69.9</v>
      </c>
      <c t="str" s="45" r="V252">
        <f>VLOOKUP(B252,'Razzball Projections'!$B$2:$W$322,20,FALSE)</f>
        <v>$0</v>
      </c>
      <c t="str" s="45" r="W252">
        <f>VLOOKUP(B252,'Razzball Projections'!$B$2:$W$322,21,FALSE)</f>
        <v>$0</v>
      </c>
      <c t="str" s="45" r="X252">
        <f>VLOOKUP(B252,'Razzball Projections'!$B$2:$W$322,22,FALSE)</f>
        <v>$0</v>
      </c>
    </row>
    <row customHeight="1" r="253" ht="15.0">
      <c s="44" r="A253">
        <v>251.0</v>
      </c>
      <c t="str" s="29" r="B253">
        <f>'Razzball Projections'!B252</f>
        <v>Devin Street</v>
      </c>
      <c t="str" s="4" r="C253">
        <f>VLOOKUP(B253,'Razzball Projections'!$B$2:$W$322,2,FALSE)</f>
        <v>WR</v>
      </c>
      <c t="str" s="4" r="D253">
        <f>VLOOKUP(B253,'Razzball Projections'!$B$2:$W$322,3,FALSE)</f>
        <v>DAL</v>
      </c>
      <c t="str" s="4" r="E253">
        <f>VLOOKUP(B253,'Rankings - Cheat Sheet'!$B$3:$E$323,4,FALSE)</f>
        <v/>
      </c>
      <c t="str" s="4" r="F253">
        <f>VLOOKUP(B253,'Razzball Projections'!$B$2:$W$322,4,FALSE)</f>
        <v>0</v>
      </c>
      <c t="str" s="4" r="G253">
        <f>VLOOKUP(B253,'Razzball Projections'!$B$2:$W$322,5,FALSE)</f>
        <v>0</v>
      </c>
      <c t="str" s="4" r="H253">
        <f>VLOOKUP(B253,'Razzball Projections'!$B$2:$W$322,6,FALSE)</f>
        <v>0</v>
      </c>
      <c t="str" s="4" r="I253">
        <f>VLOOKUP(B253,'Razzball Projections'!$B$2:$W$322,7,FALSE)</f>
        <v>0</v>
      </c>
      <c t="str" s="4" r="J253">
        <f>VLOOKUP(B253,'Razzball Projections'!$B$2:$W$322,8,FALSE)</f>
        <v>0</v>
      </c>
      <c t="str" s="4" r="K253">
        <f>VLOOKUP(B253,'Razzball Projections'!$B$2:$W$322,9,FALSE)</f>
        <v>0</v>
      </c>
      <c t="str" s="4" r="L253">
        <f>VLOOKUP(B253,'Razzball Projections'!$B$2:$W$322,10,FALSE)</f>
        <v>0</v>
      </c>
      <c t="str" s="4" r="M253">
        <f>VLOOKUP(B253,'Razzball Projections'!$B$2:$W$322,11,FALSE)</f>
        <v>0</v>
      </c>
      <c t="str" s="4" r="N253">
        <f>VLOOKUP(B253,'Razzball Projections'!$B$2:$W$322,12,FALSE)</f>
        <v>0</v>
      </c>
      <c t="str" s="4" r="O253">
        <f>VLOOKUP(B253,'Razzball Projections'!$B$2:$W$322,13,FALSE)</f>
        <v>0</v>
      </c>
      <c t="str" s="4" r="P253">
        <f>VLOOKUP(B253,'Razzball Projections'!$B$2:$W$322,14,FALSE)</f>
        <v>24</v>
      </c>
      <c t="str" s="4" r="Q253">
        <f>VLOOKUP(B253,'Razzball Projections'!$B$2:$W$322,15,FALSE)</f>
        <v>343</v>
      </c>
      <c t="str" s="4" r="R253">
        <f>VLOOKUP(B253,'Razzball Projections'!$B$2:$W$322,16,FALSE)</f>
        <v>2</v>
      </c>
      <c t="str" s="33" r="S253">
        <f>VLOOKUP(B253,'Razzball Projections'!$B$2:$W$322,17,FALSE)</f>
        <v>46.3</v>
      </c>
      <c t="str" s="33" r="T253">
        <f>VLOOKUP(B253,'Razzball Projections'!$B$2:$W$322,18,FALSE)</f>
        <v>58.0</v>
      </c>
      <c t="str" s="33" r="U253">
        <f>VLOOKUP(B253,'Razzball Projections'!$B$2:$W$322,19,FALSE)</f>
        <v>69.8</v>
      </c>
      <c t="str" s="45" r="V253">
        <f>VLOOKUP(B253,'Razzball Projections'!$B$2:$W$322,20,FALSE)</f>
        <v>$0</v>
      </c>
      <c t="str" s="45" r="W253">
        <f>VLOOKUP(B253,'Razzball Projections'!$B$2:$W$322,21,FALSE)</f>
        <v>$0</v>
      </c>
      <c t="str" s="45" r="X253">
        <f>VLOOKUP(B253,'Razzball Projections'!$B$2:$W$322,22,FALSE)</f>
        <v>$0</v>
      </c>
    </row>
    <row customHeight="1" r="254" ht="15.0">
      <c s="44" r="A254">
        <v>252.0</v>
      </c>
      <c t="str" s="29" r="B254">
        <f>'Razzball Projections'!B253</f>
        <v>James White</v>
      </c>
      <c t="str" s="4" r="C254">
        <f>VLOOKUP(B254,'Razzball Projections'!$B$2:$W$322,2,FALSE)</f>
        <v>RB</v>
      </c>
      <c t="str" s="4" r="D254">
        <f>VLOOKUP(B254,'Razzball Projections'!$B$2:$W$322,3,FALSE)</f>
        <v>NE</v>
      </c>
      <c t="str" s="4" r="E254">
        <f>VLOOKUP(B254,'Rankings - Cheat Sheet'!$B$3:$E$323,4,FALSE)</f>
        <v/>
      </c>
      <c t="str" s="4" r="F254">
        <f>VLOOKUP(B254,'Razzball Projections'!$B$2:$W$322,4,FALSE)</f>
        <v>0</v>
      </c>
      <c t="str" s="4" r="G254">
        <f>VLOOKUP(B254,'Razzball Projections'!$B$2:$W$322,5,FALSE)</f>
        <v>0</v>
      </c>
      <c t="str" s="4" r="H254">
        <f>VLOOKUP(B254,'Razzball Projections'!$B$2:$W$322,6,FALSE)</f>
        <v>0</v>
      </c>
      <c t="str" s="4" r="I254">
        <f>VLOOKUP(B254,'Razzball Projections'!$B$2:$W$322,7,FALSE)</f>
        <v>0</v>
      </c>
      <c t="str" s="4" r="J254">
        <f>VLOOKUP(B254,'Razzball Projections'!$B$2:$W$322,8,FALSE)</f>
        <v>0</v>
      </c>
      <c t="str" s="4" r="K254">
        <f>VLOOKUP(B254,'Razzball Projections'!$B$2:$W$322,9,FALSE)</f>
        <v>0</v>
      </c>
      <c t="str" s="4" r="L254">
        <f>VLOOKUP(B254,'Razzball Projections'!$B$2:$W$322,10,FALSE)</f>
        <v>64</v>
      </c>
      <c t="str" s="4" r="M254">
        <f>VLOOKUP(B254,'Razzball Projections'!$B$2:$W$322,11,FALSE)</f>
        <v>264</v>
      </c>
      <c t="str" s="4" r="N254">
        <f>VLOOKUP(B254,'Razzball Projections'!$B$2:$W$322,12,FALSE)</f>
        <v>2</v>
      </c>
      <c t="str" s="4" r="O254">
        <f>VLOOKUP(B254,'Razzball Projections'!$B$2:$W$322,13,FALSE)</f>
        <v>0</v>
      </c>
      <c t="str" s="4" r="P254">
        <f>VLOOKUP(B254,'Razzball Projections'!$B$2:$W$322,14,FALSE)</f>
        <v>14</v>
      </c>
      <c t="str" s="4" r="Q254">
        <f>VLOOKUP(B254,'Razzball Projections'!$B$2:$W$322,15,FALSE)</f>
        <v>100</v>
      </c>
      <c t="str" s="4" r="R254">
        <f>VLOOKUP(B254,'Razzball Projections'!$B$2:$W$322,16,FALSE)</f>
        <v>1</v>
      </c>
      <c t="str" s="33" r="S254">
        <f>VLOOKUP(B254,'Razzball Projections'!$B$2:$W$322,17,FALSE)</f>
        <v>54.4</v>
      </c>
      <c t="str" s="33" r="T254">
        <f>VLOOKUP(B254,'Razzball Projections'!$B$2:$W$322,18,FALSE)</f>
        <v>61.4</v>
      </c>
      <c t="str" s="33" r="U254">
        <f>VLOOKUP(B254,'Razzball Projections'!$B$2:$W$322,19,FALSE)</f>
        <v>68.4</v>
      </c>
      <c t="str" s="45" r="V254">
        <f>VLOOKUP(B254,'Razzball Projections'!$B$2:$W$322,20,FALSE)</f>
        <v>$0</v>
      </c>
      <c t="str" s="45" r="W254">
        <f>VLOOKUP(B254,'Razzball Projections'!$B$2:$W$322,21,FALSE)</f>
        <v>$0</v>
      </c>
      <c t="str" s="45" r="X254">
        <f>VLOOKUP(B254,'Razzball Projections'!$B$2:$W$322,22,FALSE)</f>
        <v>$0</v>
      </c>
    </row>
    <row customHeight="1" r="255" ht="15.0">
      <c s="44" r="A255">
        <v>253.0</v>
      </c>
      <c t="str" s="29" r="B255">
        <f>'Razzball Projections'!B254</f>
        <v>Austin Pettis</v>
      </c>
      <c t="str" s="4" r="C255">
        <f>VLOOKUP(B255,'Razzball Projections'!$B$2:$W$322,2,FALSE)</f>
        <v>WR</v>
      </c>
      <c t="str" s="4" r="D255">
        <f>VLOOKUP(B255,'Razzball Projections'!$B$2:$W$322,3,FALSE)</f>
        <v>STL</v>
      </c>
      <c t="str" s="4" r="E255">
        <f>VLOOKUP(B255,'Rankings - Cheat Sheet'!$B$3:$E$323,4,FALSE)</f>
        <v/>
      </c>
      <c t="str" s="4" r="F255">
        <f>VLOOKUP(B255,'Razzball Projections'!$B$2:$W$322,4,FALSE)</f>
        <v>0</v>
      </c>
      <c t="str" s="4" r="G255">
        <f>VLOOKUP(B255,'Razzball Projections'!$B$2:$W$322,5,FALSE)</f>
        <v>0</v>
      </c>
      <c t="str" s="4" r="H255">
        <f>VLOOKUP(B255,'Razzball Projections'!$B$2:$W$322,6,FALSE)</f>
        <v>0</v>
      </c>
      <c t="str" s="4" r="I255">
        <f>VLOOKUP(B255,'Razzball Projections'!$B$2:$W$322,7,FALSE)</f>
        <v>0</v>
      </c>
      <c t="str" s="4" r="J255">
        <f>VLOOKUP(B255,'Razzball Projections'!$B$2:$W$322,8,FALSE)</f>
        <v>0</v>
      </c>
      <c t="str" s="4" r="K255">
        <f>VLOOKUP(B255,'Razzball Projections'!$B$2:$W$322,9,FALSE)</f>
        <v>0</v>
      </c>
      <c t="str" s="4" r="L255">
        <f>VLOOKUP(B255,'Razzball Projections'!$B$2:$W$322,10,FALSE)</f>
        <v>0</v>
      </c>
      <c t="str" s="4" r="M255">
        <f>VLOOKUP(B255,'Razzball Projections'!$B$2:$W$322,11,FALSE)</f>
        <v>0</v>
      </c>
      <c t="str" s="4" r="N255">
        <f>VLOOKUP(B255,'Razzball Projections'!$B$2:$W$322,12,FALSE)</f>
        <v>0</v>
      </c>
      <c t="str" s="4" r="O255">
        <f>VLOOKUP(B255,'Razzball Projections'!$B$2:$W$322,13,FALSE)</f>
        <v>0</v>
      </c>
      <c t="str" s="4" r="P255">
        <f>VLOOKUP(B255,'Razzball Projections'!$B$2:$W$322,14,FALSE)</f>
        <v>26</v>
      </c>
      <c t="str" s="4" r="Q255">
        <f>VLOOKUP(B255,'Razzball Projections'!$B$2:$W$322,15,FALSE)</f>
        <v>289</v>
      </c>
      <c t="str" s="4" r="R255">
        <f>VLOOKUP(B255,'Razzball Projections'!$B$2:$W$322,16,FALSE)</f>
        <v>2</v>
      </c>
      <c t="str" s="33" r="S255">
        <f>VLOOKUP(B255,'Razzball Projections'!$B$2:$W$322,17,FALSE)</f>
        <v>42.1</v>
      </c>
      <c t="str" s="33" r="T255">
        <f>VLOOKUP(B255,'Razzball Projections'!$B$2:$W$322,18,FALSE)</f>
        <v>55.2</v>
      </c>
      <c t="str" s="33" r="U255">
        <f>VLOOKUP(B255,'Razzball Projections'!$B$2:$W$322,19,FALSE)</f>
        <v>68.4</v>
      </c>
      <c t="str" s="45" r="V255">
        <f>VLOOKUP(B255,'Razzball Projections'!$B$2:$W$322,20,FALSE)</f>
        <v>$0</v>
      </c>
      <c t="str" s="45" r="W255">
        <f>VLOOKUP(B255,'Razzball Projections'!$B$2:$W$322,21,FALSE)</f>
        <v>$0</v>
      </c>
      <c t="str" s="45" r="X255">
        <f>VLOOKUP(B255,'Razzball Projections'!$B$2:$W$322,22,FALSE)</f>
        <v>$0</v>
      </c>
    </row>
    <row customHeight="1" r="256" ht="15.0">
      <c s="44" r="A256">
        <v>254.0</v>
      </c>
      <c t="str" s="29" r="B256">
        <f>'Razzball Projections'!B255</f>
        <v>BenJarvus Green-Ellis</v>
      </c>
      <c t="str" s="4" r="C256">
        <f>VLOOKUP(B256,'Razzball Projections'!$B$2:$W$322,2,FALSE)</f>
        <v>RB</v>
      </c>
      <c t="str" s="4" r="D256">
        <f>VLOOKUP(B256,'Razzball Projections'!$B$2:$W$322,3,FALSE)</f>
        <v>CIN</v>
      </c>
      <c t="str" s="4" r="E256">
        <f>VLOOKUP(B256,'Rankings - Cheat Sheet'!$B$3:$E$323,4,FALSE)</f>
        <v/>
      </c>
      <c t="str" s="4" r="F256">
        <f>VLOOKUP(B256,'Razzball Projections'!$B$2:$W$322,4,FALSE)</f>
        <v>0</v>
      </c>
      <c t="str" s="4" r="G256">
        <f>VLOOKUP(B256,'Razzball Projections'!$B$2:$W$322,5,FALSE)</f>
        <v>0</v>
      </c>
      <c t="str" s="4" r="H256">
        <f>VLOOKUP(B256,'Razzball Projections'!$B$2:$W$322,6,FALSE)</f>
        <v>0</v>
      </c>
      <c t="str" s="4" r="I256">
        <f>VLOOKUP(B256,'Razzball Projections'!$B$2:$W$322,7,FALSE)</f>
        <v>0</v>
      </c>
      <c t="str" s="4" r="J256">
        <f>VLOOKUP(B256,'Razzball Projections'!$B$2:$W$322,8,FALSE)</f>
        <v>0</v>
      </c>
      <c t="str" s="4" r="K256">
        <f>VLOOKUP(B256,'Razzball Projections'!$B$2:$W$322,9,FALSE)</f>
        <v>0</v>
      </c>
      <c t="str" s="4" r="L256">
        <f>VLOOKUP(B256,'Razzball Projections'!$B$2:$W$322,10,FALSE)</f>
        <v>82</v>
      </c>
      <c t="str" s="4" r="M256">
        <f>VLOOKUP(B256,'Razzball Projections'!$B$2:$W$322,11,FALSE)</f>
        <v>357</v>
      </c>
      <c t="str" s="4" r="N256">
        <f>VLOOKUP(B256,'Razzball Projections'!$B$2:$W$322,12,FALSE)</f>
        <v>4</v>
      </c>
      <c t="str" s="4" r="O256">
        <f>VLOOKUP(B256,'Razzball Projections'!$B$2:$W$322,13,FALSE)</f>
        <v>1</v>
      </c>
      <c t="str" s="4" r="P256">
        <f>VLOOKUP(B256,'Razzball Projections'!$B$2:$W$322,14,FALSE)</f>
        <v>6</v>
      </c>
      <c t="str" s="4" r="Q256">
        <f>VLOOKUP(B256,'Razzball Projections'!$B$2:$W$322,15,FALSE)</f>
        <v>32</v>
      </c>
      <c t="str" s="4" r="R256">
        <f>VLOOKUP(B256,'Razzball Projections'!$B$2:$W$322,16,FALSE)</f>
        <v>0</v>
      </c>
      <c t="str" s="33" r="S256">
        <f>VLOOKUP(B256,'Razzball Projections'!$B$2:$W$322,17,FALSE)</f>
        <v>61.9</v>
      </c>
      <c t="str" s="33" r="T256">
        <f>VLOOKUP(B256,'Razzball Projections'!$B$2:$W$322,18,FALSE)</f>
        <v>64.9</v>
      </c>
      <c t="str" s="33" r="U256">
        <f>VLOOKUP(B256,'Razzball Projections'!$B$2:$W$322,19,FALSE)</f>
        <v>67.9</v>
      </c>
      <c t="str" s="45" r="V256">
        <f>VLOOKUP(B256,'Razzball Projections'!$B$2:$W$322,20,FALSE)</f>
        <v>$0</v>
      </c>
      <c t="str" s="45" r="W256">
        <f>VLOOKUP(B256,'Razzball Projections'!$B$2:$W$322,21,FALSE)</f>
        <v>$0</v>
      </c>
      <c t="str" s="45" r="X256">
        <f>VLOOKUP(B256,'Razzball Projections'!$B$2:$W$322,22,FALSE)</f>
        <v>$0</v>
      </c>
    </row>
    <row customHeight="1" r="257" ht="15.0">
      <c s="44" r="A257">
        <v>255.0</v>
      </c>
      <c t="str" s="29" r="B257">
        <f>'Razzball Projections'!B256</f>
        <v>Tim Wright</v>
      </c>
      <c t="str" s="4" r="C257">
        <f>VLOOKUP(B257,'Razzball Projections'!$B$2:$W$322,2,FALSE)</f>
        <v>TE</v>
      </c>
      <c t="str" s="4" r="D257">
        <f>VLOOKUP(B257,'Razzball Projections'!$B$2:$W$322,3,FALSE)</f>
        <v>TB</v>
      </c>
      <c t="str" s="4" r="E257">
        <f>VLOOKUP(B257,'Rankings - Cheat Sheet'!$B$3:$E$323,4,FALSE)</f>
        <v/>
      </c>
      <c t="str" s="4" r="F257">
        <f>VLOOKUP(B257,'Razzball Projections'!$B$2:$W$322,4,FALSE)</f>
        <v>0</v>
      </c>
      <c t="str" s="4" r="G257">
        <f>VLOOKUP(B257,'Razzball Projections'!$B$2:$W$322,5,FALSE)</f>
        <v>0</v>
      </c>
      <c t="str" s="4" r="H257">
        <f>VLOOKUP(B257,'Razzball Projections'!$B$2:$W$322,6,FALSE)</f>
        <v>0</v>
      </c>
      <c t="str" s="4" r="I257">
        <f>VLOOKUP(B257,'Razzball Projections'!$B$2:$W$322,7,FALSE)</f>
        <v>0</v>
      </c>
      <c t="str" s="4" r="J257">
        <f>VLOOKUP(B257,'Razzball Projections'!$B$2:$W$322,8,FALSE)</f>
        <v>0</v>
      </c>
      <c t="str" s="4" r="K257">
        <f>VLOOKUP(B257,'Razzball Projections'!$B$2:$W$322,9,FALSE)</f>
        <v>0</v>
      </c>
      <c t="str" s="4" r="L257">
        <f>VLOOKUP(B257,'Razzball Projections'!$B$2:$W$322,10,FALSE)</f>
        <v>0</v>
      </c>
      <c t="str" s="4" r="M257">
        <f>VLOOKUP(B257,'Razzball Projections'!$B$2:$W$322,11,FALSE)</f>
        <v>0</v>
      </c>
      <c t="str" s="4" r="N257">
        <f>VLOOKUP(B257,'Razzball Projections'!$B$2:$W$322,12,FALSE)</f>
        <v>0</v>
      </c>
      <c t="str" s="4" r="O257">
        <f>VLOOKUP(B257,'Razzball Projections'!$B$2:$W$322,13,FALSE)</f>
        <v>0</v>
      </c>
      <c t="str" s="4" r="P257">
        <f>VLOOKUP(B257,'Razzball Projections'!$B$2:$W$322,14,FALSE)</f>
        <v>26</v>
      </c>
      <c t="str" s="4" r="Q257">
        <f>VLOOKUP(B257,'Razzball Projections'!$B$2:$W$322,15,FALSE)</f>
        <v>296</v>
      </c>
      <c t="str" s="4" r="R257">
        <f>VLOOKUP(B257,'Razzball Projections'!$B$2:$W$322,16,FALSE)</f>
        <v>2</v>
      </c>
      <c t="str" s="33" r="S257">
        <f>VLOOKUP(B257,'Razzball Projections'!$B$2:$W$322,17,FALSE)</f>
        <v>41.6</v>
      </c>
      <c t="str" s="33" r="T257">
        <f>VLOOKUP(B257,'Razzball Projections'!$B$2:$W$322,18,FALSE)</f>
        <v>54.6</v>
      </c>
      <c t="str" s="33" r="U257">
        <f>VLOOKUP(B257,'Razzball Projections'!$B$2:$W$322,19,FALSE)</f>
        <v>67.6</v>
      </c>
      <c t="str" s="45" r="V257">
        <f>VLOOKUP(B257,'Razzball Projections'!$B$2:$W$322,20,FALSE)</f>
        <v>$0</v>
      </c>
      <c t="str" s="45" r="W257">
        <f>VLOOKUP(B257,'Razzball Projections'!$B$2:$W$322,21,FALSE)</f>
        <v>$0</v>
      </c>
      <c t="str" s="45" r="X257">
        <f>VLOOKUP(B257,'Razzball Projections'!$B$2:$W$322,22,FALSE)</f>
        <v>$0</v>
      </c>
    </row>
    <row customHeight="1" r="258" ht="15.0">
      <c s="44" r="A258">
        <v>256.0</v>
      </c>
      <c t="str" s="29" r="B258">
        <f>'Razzball Projections'!B257</f>
        <v>Mark Ingram</v>
      </c>
      <c t="str" s="4" r="C258">
        <f>VLOOKUP(B258,'Razzball Projections'!$B$2:$W$322,2,FALSE)</f>
        <v>RB</v>
      </c>
      <c t="str" s="4" r="D258">
        <f>VLOOKUP(B258,'Razzball Projections'!$B$2:$W$322,3,FALSE)</f>
        <v>NO</v>
      </c>
      <c t="str" s="4" r="E258">
        <f>VLOOKUP(B258,'Rankings - Cheat Sheet'!$B$3:$E$323,4,FALSE)</f>
        <v/>
      </c>
      <c t="str" s="4" r="F258">
        <f>VLOOKUP(B258,'Razzball Projections'!$B$2:$W$322,4,FALSE)</f>
        <v>0</v>
      </c>
      <c t="str" s="4" r="G258">
        <f>VLOOKUP(B258,'Razzball Projections'!$B$2:$W$322,5,FALSE)</f>
        <v>0</v>
      </c>
      <c t="str" s="4" r="H258">
        <f>VLOOKUP(B258,'Razzball Projections'!$B$2:$W$322,6,FALSE)</f>
        <v>0</v>
      </c>
      <c t="str" s="4" r="I258">
        <f>VLOOKUP(B258,'Razzball Projections'!$B$2:$W$322,7,FALSE)</f>
        <v>0</v>
      </c>
      <c t="str" s="4" r="J258">
        <f>VLOOKUP(B258,'Razzball Projections'!$B$2:$W$322,8,FALSE)</f>
        <v>0</v>
      </c>
      <c t="str" s="4" r="K258">
        <f>VLOOKUP(B258,'Razzball Projections'!$B$2:$W$322,9,FALSE)</f>
        <v>0</v>
      </c>
      <c t="str" s="4" r="L258">
        <f>VLOOKUP(B258,'Razzball Projections'!$B$2:$W$322,10,FALSE)</f>
        <v>100</v>
      </c>
      <c t="str" s="4" r="M258">
        <f>VLOOKUP(B258,'Razzball Projections'!$B$2:$W$322,11,FALSE)</f>
        <v>356</v>
      </c>
      <c t="str" s="4" r="N258">
        <f>VLOOKUP(B258,'Razzball Projections'!$B$2:$W$322,12,FALSE)</f>
        <v>3</v>
      </c>
      <c t="str" s="4" r="O258">
        <f>VLOOKUP(B258,'Razzball Projections'!$B$2:$W$322,13,FALSE)</f>
        <v>1</v>
      </c>
      <c t="str" s="4" r="P258">
        <f>VLOOKUP(B258,'Razzball Projections'!$B$2:$W$322,14,FALSE)</f>
        <v>11</v>
      </c>
      <c t="str" s="4" r="Q258">
        <f>VLOOKUP(B258,'Razzball Projections'!$B$2:$W$322,15,FALSE)</f>
        <v>62</v>
      </c>
      <c t="str" s="4" r="R258">
        <f>VLOOKUP(B258,'Razzball Projections'!$B$2:$W$322,16,FALSE)</f>
        <v>0</v>
      </c>
      <c t="str" s="33" r="S258">
        <f>VLOOKUP(B258,'Razzball Projections'!$B$2:$W$322,17,FALSE)</f>
        <v>56.6</v>
      </c>
      <c t="str" s="33" r="T258">
        <f>VLOOKUP(B258,'Razzball Projections'!$B$2:$W$322,18,FALSE)</f>
        <v>62.1</v>
      </c>
      <c t="str" s="33" r="U258">
        <f>VLOOKUP(B258,'Razzball Projections'!$B$2:$W$322,19,FALSE)</f>
        <v>67.6</v>
      </c>
      <c t="str" s="45" r="V258">
        <f>VLOOKUP(B258,'Razzball Projections'!$B$2:$W$322,20,FALSE)</f>
        <v>$0</v>
      </c>
      <c t="str" s="45" r="W258">
        <f>VLOOKUP(B258,'Razzball Projections'!$B$2:$W$322,21,FALSE)</f>
        <v>$0</v>
      </c>
      <c t="str" s="45" r="X258">
        <f>VLOOKUP(B258,'Razzball Projections'!$B$2:$W$322,22,FALSE)</f>
        <v>$0</v>
      </c>
    </row>
    <row customHeight="1" r="259" ht="15.0">
      <c s="44" r="A259">
        <v>257.0</v>
      </c>
      <c t="str" s="29" r="B259">
        <f>'Razzball Projections'!B258</f>
        <v>Latavius Murray</v>
      </c>
      <c t="str" s="4" r="C259">
        <f>VLOOKUP(B259,'Razzball Projections'!$B$2:$W$322,2,FALSE)</f>
        <v>RB</v>
      </c>
      <c t="str" s="4" r="D259">
        <f>VLOOKUP(B259,'Razzball Projections'!$B$2:$W$322,3,FALSE)</f>
        <v>OAK</v>
      </c>
      <c t="str" s="4" r="E259">
        <f>VLOOKUP(B259,'Rankings - Cheat Sheet'!$B$3:$E$323,4,FALSE)</f>
        <v/>
      </c>
      <c t="str" s="4" r="F259">
        <f>VLOOKUP(B259,'Razzball Projections'!$B$2:$W$322,4,FALSE)</f>
        <v>0</v>
      </c>
      <c t="str" s="4" r="G259">
        <f>VLOOKUP(B259,'Razzball Projections'!$B$2:$W$322,5,FALSE)</f>
        <v>0</v>
      </c>
      <c t="str" s="4" r="H259">
        <f>VLOOKUP(B259,'Razzball Projections'!$B$2:$W$322,6,FALSE)</f>
        <v>0</v>
      </c>
      <c t="str" s="4" r="I259">
        <f>VLOOKUP(B259,'Razzball Projections'!$B$2:$W$322,7,FALSE)</f>
        <v>0</v>
      </c>
      <c t="str" s="4" r="J259">
        <f>VLOOKUP(B259,'Razzball Projections'!$B$2:$W$322,8,FALSE)</f>
        <v>0</v>
      </c>
      <c t="str" s="4" r="K259">
        <f>VLOOKUP(B259,'Razzball Projections'!$B$2:$W$322,9,FALSE)</f>
        <v>0</v>
      </c>
      <c t="str" s="4" r="L259">
        <f>VLOOKUP(B259,'Razzball Projections'!$B$2:$W$322,10,FALSE)</f>
        <v>69</v>
      </c>
      <c t="str" s="4" r="M259">
        <f>VLOOKUP(B259,'Razzball Projections'!$B$2:$W$322,11,FALSE)</f>
        <v>308</v>
      </c>
      <c t="str" s="4" r="N259">
        <f>VLOOKUP(B259,'Razzball Projections'!$B$2:$W$322,12,FALSE)</f>
        <v>3</v>
      </c>
      <c t="str" s="4" r="O259">
        <f>VLOOKUP(B259,'Razzball Projections'!$B$2:$W$322,13,FALSE)</f>
        <v>0</v>
      </c>
      <c t="str" s="4" r="P259">
        <f>VLOOKUP(B259,'Razzball Projections'!$B$2:$W$322,14,FALSE)</f>
        <v>12</v>
      </c>
      <c t="str" s="4" r="Q259">
        <f>VLOOKUP(B259,'Razzball Projections'!$B$2:$W$322,15,FALSE)</f>
        <v>80</v>
      </c>
      <c t="str" s="4" r="R259">
        <f>VLOOKUP(B259,'Razzball Projections'!$B$2:$W$322,16,FALSE)</f>
        <v>0</v>
      </c>
      <c t="str" s="33" r="S259">
        <f>VLOOKUP(B259,'Razzball Projections'!$B$2:$W$322,17,FALSE)</f>
        <v>55.6</v>
      </c>
      <c t="str" s="33" r="T259">
        <f>VLOOKUP(B259,'Razzball Projections'!$B$2:$W$322,18,FALSE)</f>
        <v>61.6</v>
      </c>
      <c t="str" s="33" r="U259">
        <f>VLOOKUP(B259,'Razzball Projections'!$B$2:$W$322,19,FALSE)</f>
        <v>67.6</v>
      </c>
      <c t="str" s="45" r="V259">
        <f>VLOOKUP(B259,'Razzball Projections'!$B$2:$W$322,20,FALSE)</f>
        <v>$0</v>
      </c>
      <c t="str" s="45" r="W259">
        <f>VLOOKUP(B259,'Razzball Projections'!$B$2:$W$322,21,FALSE)</f>
        <v>$0</v>
      </c>
      <c t="str" s="45" r="X259">
        <f>VLOOKUP(B259,'Razzball Projections'!$B$2:$W$322,22,FALSE)</f>
        <v>$0</v>
      </c>
    </row>
    <row customHeight="1" r="260" ht="15.0">
      <c s="44" r="A260">
        <v>258.0</v>
      </c>
      <c t="str" s="29" r="B260">
        <f>'Razzball Projections'!B259</f>
        <v>Blake Bortles</v>
      </c>
      <c t="str" s="4" r="C260">
        <f>VLOOKUP(B260,'Razzball Projections'!$B$2:$W$322,2,FALSE)</f>
        <v>QB</v>
      </c>
      <c t="str" s="4" r="D260">
        <f>VLOOKUP(B260,'Razzball Projections'!$B$2:$W$322,3,FALSE)</f>
        <v>JAC</v>
      </c>
      <c t="str" s="4" r="E260">
        <f>VLOOKUP(B260,'Rankings - Cheat Sheet'!$B$3:$E$323,4,FALSE)</f>
        <v/>
      </c>
      <c t="str" s="4" r="F260">
        <f>VLOOKUP(B260,'Razzball Projections'!$B$2:$W$322,4,FALSE)</f>
        <v>175</v>
      </c>
      <c t="str" s="4" r="G260">
        <f>VLOOKUP(B260,'Razzball Projections'!$B$2:$W$322,5,FALSE)</f>
        <v>101</v>
      </c>
      <c t="str" s="4" r="H260">
        <f>VLOOKUP(B260,'Razzball Projections'!$B$2:$W$322,6,FALSE)</f>
        <v>57.7</v>
      </c>
      <c t="str" s="4" r="I260">
        <f>VLOOKUP(B260,'Razzball Projections'!$B$2:$W$322,7,FALSE)</f>
        <v>1121</v>
      </c>
      <c t="str" s="4" r="J260">
        <f>VLOOKUP(B260,'Razzball Projections'!$B$2:$W$322,8,FALSE)</f>
        <v>4</v>
      </c>
      <c t="str" s="4" r="K260">
        <f>VLOOKUP(B260,'Razzball Projections'!$B$2:$W$322,9,FALSE)</f>
        <v>2</v>
      </c>
      <c t="str" s="4" r="L260">
        <f>VLOOKUP(B260,'Razzball Projections'!$B$2:$W$322,10,FALSE)</f>
        <v>25</v>
      </c>
      <c t="str" s="4" r="M260">
        <f>VLOOKUP(B260,'Razzball Projections'!$B$2:$W$322,11,FALSE)</f>
        <v>78</v>
      </c>
      <c t="str" s="4" r="N260">
        <f>VLOOKUP(B260,'Razzball Projections'!$B$2:$W$322,12,FALSE)</f>
        <v>1</v>
      </c>
      <c t="str" s="4" r="O260">
        <f>VLOOKUP(B260,'Razzball Projections'!$B$2:$W$322,13,FALSE)</f>
        <v>2</v>
      </c>
      <c t="str" s="4" r="P260">
        <f>VLOOKUP(B260,'Razzball Projections'!$B$2:$W$322,14,FALSE)</f>
        <v>0</v>
      </c>
      <c t="str" s="4" r="Q260">
        <f>VLOOKUP(B260,'Razzball Projections'!$B$2:$W$322,15,FALSE)</f>
        <v>0</v>
      </c>
      <c t="str" s="4" r="R260">
        <f>VLOOKUP(B260,'Razzball Projections'!$B$2:$W$322,16,FALSE)</f>
        <v>0</v>
      </c>
      <c t="str" s="33" r="S260">
        <f>VLOOKUP(B260,'Razzball Projections'!$B$2:$W$322,17,FALSE)</f>
        <v>67.3</v>
      </c>
      <c t="str" s="33" r="T260">
        <f>VLOOKUP(B260,'Razzball Projections'!$B$2:$W$322,18,FALSE)</f>
        <v>67.3</v>
      </c>
      <c t="str" s="33" r="U260">
        <f>VLOOKUP(B260,'Razzball Projections'!$B$2:$W$322,19,FALSE)</f>
        <v>67.3</v>
      </c>
      <c t="str" s="45" r="V260">
        <f>VLOOKUP(B260,'Razzball Projections'!$B$2:$W$322,20,FALSE)</f>
        <v>$0</v>
      </c>
      <c t="str" s="45" r="W260">
        <f>VLOOKUP(B260,'Razzball Projections'!$B$2:$W$322,21,FALSE)</f>
        <v>$0</v>
      </c>
      <c t="str" s="45" r="X260">
        <f>VLOOKUP(B260,'Razzball Projections'!$B$2:$W$322,22,FALSE)</f>
        <v>$0</v>
      </c>
    </row>
    <row customHeight="1" r="261" ht="15.0">
      <c s="44" r="A261">
        <v>259.0</v>
      </c>
      <c t="str" s="29" r="B261">
        <f>'Razzball Projections'!B260</f>
        <v>Andre Williams</v>
      </c>
      <c t="str" s="4" r="C261">
        <f>VLOOKUP(B261,'Razzball Projections'!$B$2:$W$322,2,FALSE)</f>
        <v>RB</v>
      </c>
      <c t="str" s="4" r="D261">
        <f>VLOOKUP(B261,'Razzball Projections'!$B$2:$W$322,3,FALSE)</f>
        <v>NYG</v>
      </c>
      <c t="str" s="4" r="E261">
        <f>VLOOKUP(B261,'Rankings - Cheat Sheet'!$B$3:$E$323,4,FALSE)</f>
        <v/>
      </c>
      <c t="str" s="4" r="F261">
        <f>VLOOKUP(B261,'Razzball Projections'!$B$2:$W$322,4,FALSE)</f>
        <v>0</v>
      </c>
      <c t="str" s="4" r="G261">
        <f>VLOOKUP(B261,'Razzball Projections'!$B$2:$W$322,5,FALSE)</f>
        <v>0</v>
      </c>
      <c t="str" s="4" r="H261">
        <f>VLOOKUP(B261,'Razzball Projections'!$B$2:$W$322,6,FALSE)</f>
        <v>0</v>
      </c>
      <c t="str" s="4" r="I261">
        <f>VLOOKUP(B261,'Razzball Projections'!$B$2:$W$322,7,FALSE)</f>
        <v>0</v>
      </c>
      <c t="str" s="4" r="J261">
        <f>VLOOKUP(B261,'Razzball Projections'!$B$2:$W$322,8,FALSE)</f>
        <v>0</v>
      </c>
      <c t="str" s="4" r="K261">
        <f>VLOOKUP(B261,'Razzball Projections'!$B$2:$W$322,9,FALSE)</f>
        <v>0</v>
      </c>
      <c t="str" s="4" r="L261">
        <f>VLOOKUP(B261,'Razzball Projections'!$B$2:$W$322,10,FALSE)</f>
        <v>87</v>
      </c>
      <c t="str" s="4" r="M261">
        <f>VLOOKUP(B261,'Razzball Projections'!$B$2:$W$322,11,FALSE)</f>
        <v>369</v>
      </c>
      <c t="str" s="4" r="N261">
        <f>VLOOKUP(B261,'Razzball Projections'!$B$2:$W$322,12,FALSE)</f>
        <v>4</v>
      </c>
      <c t="str" s="4" r="O261">
        <f>VLOOKUP(B261,'Razzball Projections'!$B$2:$W$322,13,FALSE)</f>
        <v>2</v>
      </c>
      <c t="str" s="4" r="P261">
        <f>VLOOKUP(B261,'Razzball Projections'!$B$2:$W$322,14,FALSE)</f>
        <v>7</v>
      </c>
      <c t="str" s="4" r="Q261">
        <f>VLOOKUP(B261,'Razzball Projections'!$B$2:$W$322,15,FALSE)</f>
        <v>52</v>
      </c>
      <c t="str" s="4" r="R261">
        <f>VLOOKUP(B261,'Razzball Projections'!$B$2:$W$322,16,FALSE)</f>
        <v>0</v>
      </c>
      <c t="str" s="33" r="S261">
        <f>VLOOKUP(B261,'Razzball Projections'!$B$2:$W$322,17,FALSE)</f>
        <v>59.7</v>
      </c>
      <c t="str" s="33" r="T261">
        <f>VLOOKUP(B261,'Razzball Projections'!$B$2:$W$322,18,FALSE)</f>
        <v>63.2</v>
      </c>
      <c t="str" s="33" r="U261">
        <f>VLOOKUP(B261,'Razzball Projections'!$B$2:$W$322,19,FALSE)</f>
        <v>66.7</v>
      </c>
      <c t="str" s="45" r="V261">
        <f>VLOOKUP(B261,'Razzball Projections'!$B$2:$W$322,20,FALSE)</f>
        <v>$2</v>
      </c>
      <c t="str" s="45" r="W261">
        <f>VLOOKUP(B261,'Razzball Projections'!$B$2:$W$322,21,FALSE)</f>
        <v>$3</v>
      </c>
      <c t="str" s="45" r="X261">
        <f>VLOOKUP(B261,'Razzball Projections'!$B$2:$W$322,22,FALSE)</f>
        <v>$3</v>
      </c>
    </row>
    <row customHeight="1" r="262" ht="15.0">
      <c s="44" r="A262">
        <v>260.0</v>
      </c>
      <c t="str" s="29" r="B262">
        <f>'Razzball Projections'!B261</f>
        <v>Christine Michael</v>
      </c>
      <c t="str" s="4" r="C262">
        <f>VLOOKUP(B262,'Razzball Projections'!$B$2:$W$322,2,FALSE)</f>
        <v>RB</v>
      </c>
      <c t="str" s="4" r="D262">
        <f>VLOOKUP(B262,'Razzball Projections'!$B$2:$W$322,3,FALSE)</f>
        <v>SEA</v>
      </c>
      <c t="str" s="4" r="E262">
        <f>VLOOKUP(B262,'Rankings - Cheat Sheet'!$B$3:$E$323,4,FALSE)</f>
        <v/>
      </c>
      <c t="str" s="4" r="F262">
        <f>VLOOKUP(B262,'Razzball Projections'!$B$2:$W$322,4,FALSE)</f>
        <v>0</v>
      </c>
      <c t="str" s="4" r="G262">
        <f>VLOOKUP(B262,'Razzball Projections'!$B$2:$W$322,5,FALSE)</f>
        <v>0</v>
      </c>
      <c t="str" s="4" r="H262">
        <f>VLOOKUP(B262,'Razzball Projections'!$B$2:$W$322,6,FALSE)</f>
        <v>0</v>
      </c>
      <c t="str" s="4" r="I262">
        <f>VLOOKUP(B262,'Razzball Projections'!$B$2:$W$322,7,FALSE)</f>
        <v>0</v>
      </c>
      <c t="str" s="4" r="J262">
        <f>VLOOKUP(B262,'Razzball Projections'!$B$2:$W$322,8,FALSE)</f>
        <v>0</v>
      </c>
      <c t="str" s="4" r="K262">
        <f>VLOOKUP(B262,'Razzball Projections'!$B$2:$W$322,9,FALSE)</f>
        <v>0</v>
      </c>
      <c t="str" s="4" r="L262">
        <f>VLOOKUP(B262,'Razzball Projections'!$B$2:$W$322,10,FALSE)</f>
        <v>88</v>
      </c>
      <c t="str" s="4" r="M262">
        <f>VLOOKUP(B262,'Razzball Projections'!$B$2:$W$322,11,FALSE)</f>
        <v>402</v>
      </c>
      <c t="str" s="4" r="N262">
        <f>VLOOKUP(B262,'Razzball Projections'!$B$2:$W$322,12,FALSE)</f>
        <v>2</v>
      </c>
      <c t="str" s="4" r="O262">
        <f>VLOOKUP(B262,'Razzball Projections'!$B$2:$W$322,13,FALSE)</f>
        <v>0</v>
      </c>
      <c t="str" s="4" r="P262">
        <f>VLOOKUP(B262,'Razzball Projections'!$B$2:$W$322,14,FALSE)</f>
        <v>7</v>
      </c>
      <c t="str" s="4" r="Q262">
        <f>VLOOKUP(B262,'Razzball Projections'!$B$2:$W$322,15,FALSE)</f>
        <v>54</v>
      </c>
      <c t="str" s="4" r="R262">
        <f>VLOOKUP(B262,'Razzball Projections'!$B$2:$W$322,16,FALSE)</f>
        <v>0</v>
      </c>
      <c t="str" s="33" r="S262">
        <f>VLOOKUP(B262,'Razzball Projections'!$B$2:$W$322,17,FALSE)</f>
        <v>59.4</v>
      </c>
      <c t="str" s="33" r="T262">
        <f>VLOOKUP(B262,'Razzball Projections'!$B$2:$W$322,18,FALSE)</f>
        <v>62.9</v>
      </c>
      <c t="str" s="33" r="U262">
        <f>VLOOKUP(B262,'Razzball Projections'!$B$2:$W$322,19,FALSE)</f>
        <v>66.4</v>
      </c>
      <c t="str" s="45" r="V262">
        <f>VLOOKUP(B262,'Razzball Projections'!$B$2:$W$322,20,FALSE)</f>
        <v>$3</v>
      </c>
      <c t="str" s="45" r="W262">
        <f>VLOOKUP(B262,'Razzball Projections'!$B$2:$W$322,21,FALSE)</f>
        <v>$2</v>
      </c>
      <c t="str" s="45" r="X262">
        <f>VLOOKUP(B262,'Razzball Projections'!$B$2:$W$322,22,FALSE)</f>
        <v>$1</v>
      </c>
    </row>
    <row customHeight="1" r="263" ht="15.0">
      <c s="44" r="A263">
        <v>261.0</v>
      </c>
      <c t="str" s="29" r="B263">
        <f>'Razzball Projections'!B262</f>
        <v>C.J. Fiedorowicz</v>
      </c>
      <c t="str" s="4" r="C263">
        <f>VLOOKUP(B263,'Razzball Projections'!$B$2:$W$322,2,FALSE)</f>
        <v>TE</v>
      </c>
      <c t="str" s="4" r="D263">
        <f>VLOOKUP(B263,'Razzball Projections'!$B$2:$W$322,3,FALSE)</f>
        <v>HOU</v>
      </c>
      <c t="str" s="4" r="E263">
        <f>VLOOKUP(B263,'Rankings - Cheat Sheet'!$B$3:$E$323,4,FALSE)</f>
        <v/>
      </c>
      <c t="str" s="4" r="F263">
        <f>VLOOKUP(B263,'Razzball Projections'!$B$2:$W$322,4,FALSE)</f>
        <v>0</v>
      </c>
      <c t="str" s="4" r="G263">
        <f>VLOOKUP(B263,'Razzball Projections'!$B$2:$W$322,5,FALSE)</f>
        <v>0</v>
      </c>
      <c t="str" s="4" r="H263">
        <f>VLOOKUP(B263,'Razzball Projections'!$B$2:$W$322,6,FALSE)</f>
        <v>0</v>
      </c>
      <c t="str" s="4" r="I263">
        <f>VLOOKUP(B263,'Razzball Projections'!$B$2:$W$322,7,FALSE)</f>
        <v>0</v>
      </c>
      <c t="str" s="4" r="J263">
        <f>VLOOKUP(B263,'Razzball Projections'!$B$2:$W$322,8,FALSE)</f>
        <v>0</v>
      </c>
      <c t="str" s="4" r="K263">
        <f>VLOOKUP(B263,'Razzball Projections'!$B$2:$W$322,9,FALSE)</f>
        <v>0</v>
      </c>
      <c t="str" s="4" r="L263">
        <f>VLOOKUP(B263,'Razzball Projections'!$B$2:$W$322,10,FALSE)</f>
        <v>0</v>
      </c>
      <c t="str" s="4" r="M263">
        <f>VLOOKUP(B263,'Razzball Projections'!$B$2:$W$322,11,FALSE)</f>
        <v>0</v>
      </c>
      <c t="str" s="4" r="N263">
        <f>VLOOKUP(B263,'Razzball Projections'!$B$2:$W$322,12,FALSE)</f>
        <v>0</v>
      </c>
      <c t="str" s="4" r="O263">
        <f>VLOOKUP(B263,'Razzball Projections'!$B$2:$W$322,13,FALSE)</f>
        <v>0</v>
      </c>
      <c t="str" s="4" r="P263">
        <f>VLOOKUP(B263,'Razzball Projections'!$B$2:$W$322,14,FALSE)</f>
        <v>24</v>
      </c>
      <c t="str" s="4" r="Q263">
        <f>VLOOKUP(B263,'Razzball Projections'!$B$2:$W$322,15,FALSE)</f>
        <v>288</v>
      </c>
      <c t="str" s="4" r="R263">
        <f>VLOOKUP(B263,'Razzball Projections'!$B$2:$W$322,16,FALSE)</f>
        <v>2</v>
      </c>
      <c t="str" s="33" r="S263">
        <f>VLOOKUP(B263,'Razzball Projections'!$B$2:$W$322,17,FALSE)</f>
        <v>40.8</v>
      </c>
      <c t="str" s="33" r="T263">
        <f>VLOOKUP(B263,'Razzball Projections'!$B$2:$W$322,18,FALSE)</f>
        <v>52.8</v>
      </c>
      <c t="str" s="33" r="U263">
        <f>VLOOKUP(B263,'Razzball Projections'!$B$2:$W$322,19,FALSE)</f>
        <v>64.8</v>
      </c>
      <c t="str" s="45" r="V263">
        <f>VLOOKUP(B263,'Razzball Projections'!$B$2:$W$322,20,FALSE)</f>
        <v>$0</v>
      </c>
      <c t="str" s="45" r="W263">
        <f>VLOOKUP(B263,'Razzball Projections'!$B$2:$W$322,21,FALSE)</f>
        <v>$0</v>
      </c>
      <c t="str" s="45" r="X263">
        <f>VLOOKUP(B263,'Razzball Projections'!$B$2:$W$322,22,FALSE)</f>
        <v>$0</v>
      </c>
    </row>
    <row customHeight="1" r="264" ht="15.0">
      <c s="44" r="A264">
        <v>262.0</v>
      </c>
      <c t="str" s="29" r="B264">
        <f>'Razzball Projections'!B263</f>
        <v>Sidney Rice</v>
      </c>
      <c t="str" s="4" r="C264">
        <f>VLOOKUP(B264,'Razzball Projections'!$B$2:$W$322,2,FALSE)</f>
        <v>WR</v>
      </c>
      <c t="str" s="4" r="D264">
        <f>VLOOKUP(B264,'Razzball Projections'!$B$2:$W$322,3,FALSE)</f>
        <v>SEA</v>
      </c>
      <c t="str" s="4" r="E264">
        <f>VLOOKUP(B264,'Rankings - Cheat Sheet'!$B$3:$E$323,4,FALSE)</f>
        <v/>
      </c>
      <c t="str" s="4" r="F264">
        <f>VLOOKUP(B264,'Razzball Projections'!$B$2:$W$322,4,FALSE)</f>
        <v>0</v>
      </c>
      <c t="str" s="4" r="G264">
        <f>VLOOKUP(B264,'Razzball Projections'!$B$2:$W$322,5,FALSE)</f>
        <v>0</v>
      </c>
      <c t="str" s="4" r="H264">
        <f>VLOOKUP(B264,'Razzball Projections'!$B$2:$W$322,6,FALSE)</f>
        <v>0</v>
      </c>
      <c t="str" s="4" r="I264">
        <f>VLOOKUP(B264,'Razzball Projections'!$B$2:$W$322,7,FALSE)</f>
        <v>0</v>
      </c>
      <c t="str" s="4" r="J264">
        <f>VLOOKUP(B264,'Razzball Projections'!$B$2:$W$322,8,FALSE)</f>
        <v>0</v>
      </c>
      <c t="str" s="4" r="K264">
        <f>VLOOKUP(B264,'Razzball Projections'!$B$2:$W$322,9,FALSE)</f>
        <v>0</v>
      </c>
      <c t="str" s="4" r="L264">
        <f>VLOOKUP(B264,'Razzball Projections'!$B$2:$W$322,10,FALSE)</f>
        <v>0</v>
      </c>
      <c t="str" s="4" r="M264">
        <f>VLOOKUP(B264,'Razzball Projections'!$B$2:$W$322,11,FALSE)</f>
        <v>0</v>
      </c>
      <c t="str" s="4" r="N264">
        <f>VLOOKUP(B264,'Razzball Projections'!$B$2:$W$322,12,FALSE)</f>
        <v>0</v>
      </c>
      <c t="str" s="4" r="O264">
        <f>VLOOKUP(B264,'Razzball Projections'!$B$2:$W$322,13,FALSE)</f>
        <v>0</v>
      </c>
      <c t="str" s="4" r="P264">
        <f>VLOOKUP(B264,'Razzball Projections'!$B$2:$W$322,14,FALSE)</f>
        <v>21</v>
      </c>
      <c t="str" s="4" r="Q264">
        <f>VLOOKUP(B264,'Razzball Projections'!$B$2:$W$322,15,FALSE)</f>
        <v>297</v>
      </c>
      <c t="str" s="4" r="R264">
        <f>VLOOKUP(B264,'Razzball Projections'!$B$2:$W$322,16,FALSE)</f>
        <v>2</v>
      </c>
      <c t="str" s="33" r="S264">
        <f>VLOOKUP(B264,'Razzball Projections'!$B$2:$W$322,17,FALSE)</f>
        <v>43.5</v>
      </c>
      <c t="str" s="33" r="T264">
        <f>VLOOKUP(B264,'Razzball Projections'!$B$2:$W$322,18,FALSE)</f>
        <v>54.0</v>
      </c>
      <c t="str" s="33" r="U264">
        <f>VLOOKUP(B264,'Razzball Projections'!$B$2:$W$322,19,FALSE)</f>
        <v>64.5</v>
      </c>
      <c t="str" s="45" r="V264">
        <f>VLOOKUP(B264,'Razzball Projections'!$B$2:$W$322,20,FALSE)</f>
        <v>$0</v>
      </c>
      <c t="str" s="45" r="W264">
        <f>VLOOKUP(B264,'Razzball Projections'!$B$2:$W$322,21,FALSE)</f>
        <v>$0</v>
      </c>
      <c t="str" s="45" r="X264">
        <f>VLOOKUP(B264,'Razzball Projections'!$B$2:$W$322,22,FALSE)</f>
        <v>$0</v>
      </c>
    </row>
    <row customHeight="1" r="265" ht="15.0">
      <c s="44" r="A265">
        <v>263.0</v>
      </c>
      <c t="str" s="29" r="B265">
        <f>'Razzball Projections'!B264</f>
        <v>John Brown</v>
      </c>
      <c t="str" s="4" r="C265">
        <f>VLOOKUP(B265,'Razzball Projections'!$B$2:$W$322,2,FALSE)</f>
        <v>WR</v>
      </c>
      <c t="str" s="4" r="D265">
        <f>VLOOKUP(B265,'Razzball Projections'!$B$2:$W$322,3,FALSE)</f>
        <v>ARI</v>
      </c>
      <c t="str" s="4" r="E265">
        <f>VLOOKUP(B265,'Rankings - Cheat Sheet'!$B$3:$E$323,4,FALSE)</f>
        <v/>
      </c>
      <c t="str" s="4" r="F265">
        <f>VLOOKUP(B265,'Razzball Projections'!$B$2:$W$322,4,FALSE)</f>
        <v>0</v>
      </c>
      <c t="str" s="4" r="G265">
        <f>VLOOKUP(B265,'Razzball Projections'!$B$2:$W$322,5,FALSE)</f>
        <v>0</v>
      </c>
      <c t="str" s="4" r="H265">
        <f>VLOOKUP(B265,'Razzball Projections'!$B$2:$W$322,6,FALSE)</f>
        <v>0</v>
      </c>
      <c t="str" s="4" r="I265">
        <f>VLOOKUP(B265,'Razzball Projections'!$B$2:$W$322,7,FALSE)</f>
        <v>0</v>
      </c>
      <c t="str" s="4" r="J265">
        <f>VLOOKUP(B265,'Razzball Projections'!$B$2:$W$322,8,FALSE)</f>
        <v>0</v>
      </c>
      <c t="str" s="4" r="K265">
        <f>VLOOKUP(B265,'Razzball Projections'!$B$2:$W$322,9,FALSE)</f>
        <v>0</v>
      </c>
      <c t="str" s="4" r="L265">
        <f>VLOOKUP(B265,'Razzball Projections'!$B$2:$W$322,10,FALSE)</f>
        <v>0</v>
      </c>
      <c t="str" s="4" r="M265">
        <f>VLOOKUP(B265,'Razzball Projections'!$B$2:$W$322,11,FALSE)</f>
        <v>0</v>
      </c>
      <c t="str" s="4" r="N265">
        <f>VLOOKUP(B265,'Razzball Projections'!$B$2:$W$322,12,FALSE)</f>
        <v>0</v>
      </c>
      <c t="str" s="4" r="O265">
        <f>VLOOKUP(B265,'Razzball Projections'!$B$2:$W$322,13,FALSE)</f>
        <v>0</v>
      </c>
      <c t="str" s="4" r="P265">
        <f>VLOOKUP(B265,'Razzball Projections'!$B$2:$W$322,14,FALSE)</f>
        <v>22</v>
      </c>
      <c t="str" s="4" r="Q265">
        <f>VLOOKUP(B265,'Razzball Projections'!$B$2:$W$322,15,FALSE)</f>
        <v>337</v>
      </c>
      <c t="str" s="4" r="R265">
        <f>VLOOKUP(B265,'Razzball Projections'!$B$2:$W$322,16,FALSE)</f>
        <v>2</v>
      </c>
      <c t="str" s="33" r="S265">
        <f>VLOOKUP(B265,'Razzball Projections'!$B$2:$W$322,17,FALSE)</f>
        <v>42.7</v>
      </c>
      <c t="str" s="33" r="T265">
        <f>VLOOKUP(B265,'Razzball Projections'!$B$2:$W$322,18,FALSE)</f>
        <v>53.5</v>
      </c>
      <c t="str" s="33" r="U265">
        <f>VLOOKUP(B265,'Razzball Projections'!$B$2:$W$322,19,FALSE)</f>
        <v>64.3</v>
      </c>
      <c t="str" s="45" r="V265">
        <f>VLOOKUP(B265,'Razzball Projections'!$B$2:$W$322,20,FALSE)</f>
        <v>$0</v>
      </c>
      <c t="str" s="45" r="W265">
        <f>VLOOKUP(B265,'Razzball Projections'!$B$2:$W$322,21,FALSE)</f>
        <v>$0</v>
      </c>
      <c t="str" s="45" r="X265">
        <f>VLOOKUP(B265,'Razzball Projections'!$B$2:$W$322,22,FALSE)</f>
        <v>$0</v>
      </c>
    </row>
    <row customHeight="1" r="266" ht="15.0">
      <c s="44" r="A266">
        <v>264.0</v>
      </c>
      <c t="str" s="29" r="B266">
        <f>'Razzball Projections'!B265</f>
        <v>Robert Meachem</v>
      </c>
      <c t="str" s="4" r="C266">
        <f>VLOOKUP(B266,'Razzball Projections'!$B$2:$W$322,2,FALSE)</f>
        <v>WR</v>
      </c>
      <c t="str" s="4" r="D266">
        <f>VLOOKUP(B266,'Razzball Projections'!$B$2:$W$322,3,FALSE)</f>
        <v>NO</v>
      </c>
      <c t="str" s="4" r="E266">
        <f>VLOOKUP(B266,'Rankings - Cheat Sheet'!$B$3:$E$323,4,FALSE)</f>
        <v/>
      </c>
      <c t="str" s="4" r="F266">
        <f>VLOOKUP(B266,'Razzball Projections'!$B$2:$W$322,4,FALSE)</f>
        <v>0</v>
      </c>
      <c t="str" s="4" r="G266">
        <f>VLOOKUP(B266,'Razzball Projections'!$B$2:$W$322,5,FALSE)</f>
        <v>0</v>
      </c>
      <c t="str" s="4" r="H266">
        <f>VLOOKUP(B266,'Razzball Projections'!$B$2:$W$322,6,FALSE)</f>
        <v>0</v>
      </c>
      <c t="str" s="4" r="I266">
        <f>VLOOKUP(B266,'Razzball Projections'!$B$2:$W$322,7,FALSE)</f>
        <v>0</v>
      </c>
      <c t="str" s="4" r="J266">
        <f>VLOOKUP(B266,'Razzball Projections'!$B$2:$W$322,8,FALSE)</f>
        <v>0</v>
      </c>
      <c t="str" s="4" r="K266">
        <f>VLOOKUP(B266,'Razzball Projections'!$B$2:$W$322,9,FALSE)</f>
        <v>0</v>
      </c>
      <c t="str" s="4" r="L266">
        <f>VLOOKUP(B266,'Razzball Projections'!$B$2:$W$322,10,FALSE)</f>
        <v>0</v>
      </c>
      <c t="str" s="4" r="M266">
        <f>VLOOKUP(B266,'Razzball Projections'!$B$2:$W$322,11,FALSE)</f>
        <v>0</v>
      </c>
      <c t="str" s="4" r="N266">
        <f>VLOOKUP(B266,'Razzball Projections'!$B$2:$W$322,12,FALSE)</f>
        <v>0</v>
      </c>
      <c t="str" s="4" r="O266">
        <f>VLOOKUP(B266,'Razzball Projections'!$B$2:$W$322,13,FALSE)</f>
        <v>0</v>
      </c>
      <c t="str" s="4" r="P266">
        <f>VLOOKUP(B266,'Razzball Projections'!$B$2:$W$322,14,FALSE)</f>
        <v>18</v>
      </c>
      <c t="str" s="4" r="Q266">
        <f>VLOOKUP(B266,'Razzball Projections'!$B$2:$W$322,15,FALSE)</f>
        <v>340</v>
      </c>
      <c t="str" s="4" r="R266">
        <f>VLOOKUP(B266,'Razzball Projections'!$B$2:$W$322,16,FALSE)</f>
        <v>2</v>
      </c>
      <c t="str" s="33" r="S266">
        <f>VLOOKUP(B266,'Razzball Projections'!$B$2:$W$322,17,FALSE)</f>
        <v>46.0</v>
      </c>
      <c t="str" s="33" r="T266">
        <f>VLOOKUP(B266,'Razzball Projections'!$B$2:$W$322,18,FALSE)</f>
        <v>55.0</v>
      </c>
      <c t="str" s="33" r="U266">
        <f>VLOOKUP(B266,'Razzball Projections'!$B$2:$W$322,19,FALSE)</f>
        <v>64.0</v>
      </c>
      <c t="str" s="45" r="V266">
        <f>VLOOKUP(B266,'Razzball Projections'!$B$2:$W$322,20,FALSE)</f>
        <v>$0</v>
      </c>
      <c t="str" s="45" r="W266">
        <f>VLOOKUP(B266,'Razzball Projections'!$B$2:$W$322,21,FALSE)</f>
        <v>$0</v>
      </c>
      <c t="str" s="45" r="X266">
        <f>VLOOKUP(B266,'Razzball Projections'!$B$2:$W$322,22,FALSE)</f>
        <v>$0</v>
      </c>
    </row>
    <row customHeight="1" r="267" ht="15.0">
      <c s="44" r="A267">
        <v>265.0</v>
      </c>
      <c t="str" s="29" r="B267">
        <f>'Razzball Projections'!B266</f>
        <v>Andrew Quarless</v>
      </c>
      <c t="str" s="4" r="C267">
        <f>VLOOKUP(B267,'Razzball Projections'!$B$2:$W$322,2,FALSE)</f>
        <v>TE</v>
      </c>
      <c t="str" s="4" r="D267">
        <f>VLOOKUP(B267,'Razzball Projections'!$B$2:$W$322,3,FALSE)</f>
        <v>GB</v>
      </c>
      <c t="str" s="4" r="E267">
        <f>VLOOKUP(B267,'Rankings - Cheat Sheet'!$B$3:$E$323,4,FALSE)</f>
        <v/>
      </c>
      <c t="str" s="4" r="F267">
        <f>VLOOKUP(B267,'Razzball Projections'!$B$2:$W$322,4,FALSE)</f>
        <v>0</v>
      </c>
      <c t="str" s="4" r="G267">
        <f>VLOOKUP(B267,'Razzball Projections'!$B$2:$W$322,5,FALSE)</f>
        <v>0</v>
      </c>
      <c t="str" s="4" r="H267">
        <f>VLOOKUP(B267,'Razzball Projections'!$B$2:$W$322,6,FALSE)</f>
        <v>0</v>
      </c>
      <c t="str" s="4" r="I267">
        <f>VLOOKUP(B267,'Razzball Projections'!$B$2:$W$322,7,FALSE)</f>
        <v>0</v>
      </c>
      <c t="str" s="4" r="J267">
        <f>VLOOKUP(B267,'Razzball Projections'!$B$2:$W$322,8,FALSE)</f>
        <v>0</v>
      </c>
      <c t="str" s="4" r="K267">
        <f>VLOOKUP(B267,'Razzball Projections'!$B$2:$W$322,9,FALSE)</f>
        <v>0</v>
      </c>
      <c t="str" s="4" r="L267">
        <f>VLOOKUP(B267,'Razzball Projections'!$B$2:$W$322,10,FALSE)</f>
        <v>0</v>
      </c>
      <c t="str" s="4" r="M267">
        <f>VLOOKUP(B267,'Razzball Projections'!$B$2:$W$322,11,FALSE)</f>
        <v>0</v>
      </c>
      <c t="str" s="4" r="N267">
        <f>VLOOKUP(B267,'Razzball Projections'!$B$2:$W$322,12,FALSE)</f>
        <v>0</v>
      </c>
      <c t="str" s="4" r="O267">
        <f>VLOOKUP(B267,'Razzball Projections'!$B$2:$W$322,13,FALSE)</f>
        <v>0</v>
      </c>
      <c t="str" s="4" r="P267">
        <f>VLOOKUP(B267,'Razzball Projections'!$B$2:$W$322,14,FALSE)</f>
        <v>26</v>
      </c>
      <c t="str" s="4" r="Q267">
        <f>VLOOKUP(B267,'Razzball Projections'!$B$2:$W$322,15,FALSE)</f>
        <v>315</v>
      </c>
      <c t="str" s="4" r="R267">
        <f>VLOOKUP(B267,'Razzball Projections'!$B$2:$W$322,16,FALSE)</f>
        <v>1</v>
      </c>
      <c t="str" s="33" r="S267">
        <f>VLOOKUP(B267,'Razzball Projections'!$B$2:$W$322,17,FALSE)</f>
        <v>37.5</v>
      </c>
      <c t="str" s="33" r="T267">
        <f>VLOOKUP(B267,'Razzball Projections'!$B$2:$W$322,18,FALSE)</f>
        <v>50.5</v>
      </c>
      <c t="str" s="33" r="U267">
        <f>VLOOKUP(B267,'Razzball Projections'!$B$2:$W$322,19,FALSE)</f>
        <v>63.5</v>
      </c>
      <c t="str" s="45" r="V267">
        <f>VLOOKUP(B267,'Razzball Projections'!$B$2:$W$322,20,FALSE)</f>
        <v>$0</v>
      </c>
      <c t="str" s="45" r="W267">
        <f>VLOOKUP(B267,'Razzball Projections'!$B$2:$W$322,21,FALSE)</f>
        <v>$0</v>
      </c>
      <c t="str" s="45" r="X267">
        <f>VLOOKUP(B267,'Razzball Projections'!$B$2:$W$322,22,FALSE)</f>
        <v>$0</v>
      </c>
    </row>
    <row customHeight="1" r="268" ht="15.0">
      <c s="44" r="A268">
        <v>266.0</v>
      </c>
      <c t="str" s="29" r="B268">
        <f>'Razzball Projections'!B267</f>
        <v>Marquise Goodwin</v>
      </c>
      <c t="str" s="4" r="C268">
        <f>VLOOKUP(B268,'Razzball Projections'!$B$2:$W$322,2,FALSE)</f>
        <v>WR</v>
      </c>
      <c t="str" s="4" r="D268">
        <f>VLOOKUP(B268,'Razzball Projections'!$B$2:$W$322,3,FALSE)</f>
        <v>BUF</v>
      </c>
      <c t="str" s="4" r="E268">
        <f>VLOOKUP(B268,'Rankings - Cheat Sheet'!$B$3:$E$323,4,FALSE)</f>
        <v/>
      </c>
      <c t="str" s="4" r="F268">
        <f>VLOOKUP(B268,'Razzball Projections'!$B$2:$W$322,4,FALSE)</f>
        <v>0</v>
      </c>
      <c t="str" s="4" r="G268">
        <f>VLOOKUP(B268,'Razzball Projections'!$B$2:$W$322,5,FALSE)</f>
        <v>0</v>
      </c>
      <c t="str" s="4" r="H268">
        <f>VLOOKUP(B268,'Razzball Projections'!$B$2:$W$322,6,FALSE)</f>
        <v>0</v>
      </c>
      <c t="str" s="4" r="I268">
        <f>VLOOKUP(B268,'Razzball Projections'!$B$2:$W$322,7,FALSE)</f>
        <v>0</v>
      </c>
      <c t="str" s="4" r="J268">
        <f>VLOOKUP(B268,'Razzball Projections'!$B$2:$W$322,8,FALSE)</f>
        <v>0</v>
      </c>
      <c t="str" s="4" r="K268">
        <f>VLOOKUP(B268,'Razzball Projections'!$B$2:$W$322,9,FALSE)</f>
        <v>0</v>
      </c>
      <c t="str" s="4" r="L268">
        <f>VLOOKUP(B268,'Razzball Projections'!$B$2:$W$322,10,FALSE)</f>
        <v>0</v>
      </c>
      <c t="str" s="4" r="M268">
        <f>VLOOKUP(B268,'Razzball Projections'!$B$2:$W$322,11,FALSE)</f>
        <v>0</v>
      </c>
      <c t="str" s="4" r="N268">
        <f>VLOOKUP(B268,'Razzball Projections'!$B$2:$W$322,12,FALSE)</f>
        <v>0</v>
      </c>
      <c t="str" s="4" r="O268">
        <f>VLOOKUP(B268,'Razzball Projections'!$B$2:$W$322,13,FALSE)</f>
        <v>1</v>
      </c>
      <c t="str" s="4" r="P268">
        <f>VLOOKUP(B268,'Razzball Projections'!$B$2:$W$322,14,FALSE)</f>
        <v>21</v>
      </c>
      <c t="str" s="4" r="Q268">
        <f>VLOOKUP(B268,'Razzball Projections'!$B$2:$W$322,15,FALSE)</f>
        <v>317</v>
      </c>
      <c t="str" s="4" r="R268">
        <f>VLOOKUP(B268,'Razzball Projections'!$B$2:$W$322,16,FALSE)</f>
        <v>2</v>
      </c>
      <c t="str" s="33" r="S268">
        <f>VLOOKUP(B268,'Razzball Projections'!$B$2:$W$322,17,FALSE)</f>
        <v>42.7</v>
      </c>
      <c t="str" s="33" r="T268">
        <f>VLOOKUP(B268,'Razzball Projections'!$B$2:$W$322,18,FALSE)</f>
        <v>53.1</v>
      </c>
      <c t="str" s="33" r="U268">
        <f>VLOOKUP(B268,'Razzball Projections'!$B$2:$W$322,19,FALSE)</f>
        <v>63.5</v>
      </c>
      <c t="str" s="45" r="V268">
        <f>VLOOKUP(B268,'Razzball Projections'!$B$2:$W$322,20,FALSE)</f>
        <v>$0</v>
      </c>
      <c t="str" s="45" r="W268">
        <f>VLOOKUP(B268,'Razzball Projections'!$B$2:$W$322,21,FALSE)</f>
        <v>$0</v>
      </c>
      <c t="str" s="45" r="X268">
        <f>VLOOKUP(B268,'Razzball Projections'!$B$2:$W$322,22,FALSE)</f>
        <v>$0</v>
      </c>
    </row>
    <row customHeight="1" r="269" ht="15.0">
      <c s="44" r="A269">
        <v>267.0</v>
      </c>
      <c t="str" s="29" r="B269">
        <f>'Razzball Projections'!B268</f>
        <v>Earl Bennett</v>
      </c>
      <c t="str" s="4" r="C269">
        <f>VLOOKUP(B269,'Razzball Projections'!$B$2:$W$322,2,FALSE)</f>
        <v>WR</v>
      </c>
      <c t="str" s="4" r="D269">
        <f>VLOOKUP(B269,'Razzball Projections'!$B$2:$W$322,3,FALSE)</f>
        <v>CLE</v>
      </c>
      <c t="str" s="4" r="E269">
        <f>VLOOKUP(B269,'Rankings - Cheat Sheet'!$B$3:$E$323,4,FALSE)</f>
        <v/>
      </c>
      <c t="str" s="4" r="F269">
        <f>VLOOKUP(B269,'Razzball Projections'!$B$2:$W$322,4,FALSE)</f>
        <v>0</v>
      </c>
      <c t="str" s="4" r="G269">
        <f>VLOOKUP(B269,'Razzball Projections'!$B$2:$W$322,5,FALSE)</f>
        <v>0</v>
      </c>
      <c t="str" s="4" r="H269">
        <f>VLOOKUP(B269,'Razzball Projections'!$B$2:$W$322,6,FALSE)</f>
        <v>0</v>
      </c>
      <c t="str" s="4" r="I269">
        <f>VLOOKUP(B269,'Razzball Projections'!$B$2:$W$322,7,FALSE)</f>
        <v>0</v>
      </c>
      <c t="str" s="4" r="J269">
        <f>VLOOKUP(B269,'Razzball Projections'!$B$2:$W$322,8,FALSE)</f>
        <v>0</v>
      </c>
      <c t="str" s="4" r="K269">
        <f>VLOOKUP(B269,'Razzball Projections'!$B$2:$W$322,9,FALSE)</f>
        <v>0</v>
      </c>
      <c t="str" s="4" r="L269">
        <f>VLOOKUP(B269,'Razzball Projections'!$B$2:$W$322,10,FALSE)</f>
        <v>0</v>
      </c>
      <c t="str" s="4" r="M269">
        <f>VLOOKUP(B269,'Razzball Projections'!$B$2:$W$322,11,FALSE)</f>
        <v>0</v>
      </c>
      <c t="str" s="4" r="N269">
        <f>VLOOKUP(B269,'Razzball Projections'!$B$2:$W$322,12,FALSE)</f>
        <v>0</v>
      </c>
      <c t="str" s="4" r="O269">
        <f>VLOOKUP(B269,'Razzball Projections'!$B$2:$W$322,13,FALSE)</f>
        <v>0</v>
      </c>
      <c t="str" s="4" r="P269">
        <f>VLOOKUP(B269,'Razzball Projections'!$B$2:$W$322,14,FALSE)</f>
        <v>25</v>
      </c>
      <c t="str" s="4" r="Q269">
        <f>VLOOKUP(B269,'Razzball Projections'!$B$2:$W$322,15,FALSE)</f>
        <v>292</v>
      </c>
      <c t="str" s="4" r="R269">
        <f>VLOOKUP(B269,'Razzball Projections'!$B$2:$W$322,16,FALSE)</f>
        <v>2</v>
      </c>
      <c t="str" s="33" r="S269">
        <f>VLOOKUP(B269,'Razzball Projections'!$B$2:$W$322,17,FALSE)</f>
        <v>38.2</v>
      </c>
      <c t="str" s="33" r="T269">
        <f>VLOOKUP(B269,'Razzball Projections'!$B$2:$W$322,18,FALSE)</f>
        <v>50.6</v>
      </c>
      <c t="str" s="33" r="U269">
        <f>VLOOKUP(B269,'Razzball Projections'!$B$2:$W$322,19,FALSE)</f>
        <v>63.0</v>
      </c>
      <c t="str" s="45" r="V269">
        <f>VLOOKUP(B269,'Razzball Projections'!$B$2:$W$322,20,FALSE)</f>
        <v>$0</v>
      </c>
      <c t="str" s="45" r="W269">
        <f>VLOOKUP(B269,'Razzball Projections'!$B$2:$W$322,21,FALSE)</f>
        <v>$0</v>
      </c>
      <c t="str" s="45" r="X269">
        <f>VLOOKUP(B269,'Razzball Projections'!$B$2:$W$322,22,FALSE)</f>
        <v>$0</v>
      </c>
    </row>
    <row customHeight="1" r="270" ht="15.0">
      <c s="44" r="A270">
        <v>268.0</v>
      </c>
      <c t="str" s="29" r="B270">
        <f>'Razzball Projections'!B269</f>
        <v>Santana Moss</v>
      </c>
      <c t="str" s="4" r="C270">
        <f>VLOOKUP(B270,'Razzball Projections'!$B$2:$W$322,2,FALSE)</f>
        <v>WR</v>
      </c>
      <c t="str" s="4" r="D270">
        <f>VLOOKUP(B270,'Razzball Projections'!$B$2:$W$322,3,FALSE)</f>
        <v>WAS</v>
      </c>
      <c t="str" s="4" r="E270">
        <f>VLOOKUP(B270,'Rankings - Cheat Sheet'!$B$3:$E$323,4,FALSE)</f>
        <v/>
      </c>
      <c t="str" s="4" r="F270">
        <f>VLOOKUP(B270,'Razzball Projections'!$B$2:$W$322,4,FALSE)</f>
        <v>0</v>
      </c>
      <c t="str" s="4" r="G270">
        <f>VLOOKUP(B270,'Razzball Projections'!$B$2:$W$322,5,FALSE)</f>
        <v>0</v>
      </c>
      <c t="str" s="4" r="H270">
        <f>VLOOKUP(B270,'Razzball Projections'!$B$2:$W$322,6,FALSE)</f>
        <v>0</v>
      </c>
      <c t="str" s="4" r="I270">
        <f>VLOOKUP(B270,'Razzball Projections'!$B$2:$W$322,7,FALSE)</f>
        <v>0</v>
      </c>
      <c t="str" s="4" r="J270">
        <f>VLOOKUP(B270,'Razzball Projections'!$B$2:$W$322,8,FALSE)</f>
        <v>0</v>
      </c>
      <c t="str" s="4" r="K270">
        <f>VLOOKUP(B270,'Razzball Projections'!$B$2:$W$322,9,FALSE)</f>
        <v>0</v>
      </c>
      <c t="str" s="4" r="L270">
        <f>VLOOKUP(B270,'Razzball Projections'!$B$2:$W$322,10,FALSE)</f>
        <v>0</v>
      </c>
      <c t="str" s="4" r="M270">
        <f>VLOOKUP(B270,'Razzball Projections'!$B$2:$W$322,11,FALSE)</f>
        <v>0</v>
      </c>
      <c t="str" s="4" r="N270">
        <f>VLOOKUP(B270,'Razzball Projections'!$B$2:$W$322,12,FALSE)</f>
        <v>0</v>
      </c>
      <c t="str" s="4" r="O270">
        <f>VLOOKUP(B270,'Razzball Projections'!$B$2:$W$322,13,FALSE)</f>
        <v>1</v>
      </c>
      <c t="str" s="4" r="P270">
        <f>VLOOKUP(B270,'Razzball Projections'!$B$2:$W$322,14,FALSE)</f>
        <v>25</v>
      </c>
      <c t="str" s="4" r="Q270">
        <f>VLOOKUP(B270,'Razzball Projections'!$B$2:$W$322,15,FALSE)</f>
        <v>296</v>
      </c>
      <c t="str" s="4" r="R270">
        <f>VLOOKUP(B270,'Razzball Projections'!$B$2:$W$322,16,FALSE)</f>
        <v>2</v>
      </c>
      <c t="str" s="33" r="S270">
        <f>VLOOKUP(B270,'Razzball Projections'!$B$2:$W$322,17,FALSE)</f>
        <v>37.6</v>
      </c>
      <c t="str" s="33" r="T270">
        <f>VLOOKUP(B270,'Razzball Projections'!$B$2:$W$322,18,FALSE)</f>
        <v>50.1</v>
      </c>
      <c t="str" s="33" r="U270">
        <f>VLOOKUP(B270,'Razzball Projections'!$B$2:$W$322,19,FALSE)</f>
        <v>62.7</v>
      </c>
      <c t="str" s="45" r="V270">
        <f>VLOOKUP(B270,'Razzball Projections'!$B$2:$W$322,20,FALSE)</f>
        <v>$0</v>
      </c>
      <c t="str" s="45" r="W270">
        <f>VLOOKUP(B270,'Razzball Projections'!$B$2:$W$322,21,FALSE)</f>
        <v>$0</v>
      </c>
      <c t="str" s="45" r="X270">
        <f>VLOOKUP(B270,'Razzball Projections'!$B$2:$W$322,22,FALSE)</f>
        <v>$0</v>
      </c>
    </row>
    <row customHeight="1" r="271" ht="15.0">
      <c s="44" r="A271">
        <v>269.0</v>
      </c>
      <c t="str" s="29" r="B271">
        <f>'Razzball Projections'!B270</f>
        <v>A.J. Jenkins</v>
      </c>
      <c t="str" s="4" r="C271">
        <f>VLOOKUP(B271,'Razzball Projections'!$B$2:$W$322,2,FALSE)</f>
        <v>WR</v>
      </c>
      <c t="str" s="4" r="D271">
        <f>VLOOKUP(B271,'Razzball Projections'!$B$2:$W$322,3,FALSE)</f>
        <v>KC</v>
      </c>
      <c t="str" s="4" r="E271">
        <f>VLOOKUP(B271,'Rankings - Cheat Sheet'!$B$3:$E$323,4,FALSE)</f>
        <v/>
      </c>
      <c t="str" s="4" r="F271">
        <f>VLOOKUP(B271,'Razzball Projections'!$B$2:$W$322,4,FALSE)</f>
        <v>0</v>
      </c>
      <c t="str" s="4" r="G271">
        <f>VLOOKUP(B271,'Razzball Projections'!$B$2:$W$322,5,FALSE)</f>
        <v>0</v>
      </c>
      <c t="str" s="4" r="H271">
        <f>VLOOKUP(B271,'Razzball Projections'!$B$2:$W$322,6,FALSE)</f>
        <v>0</v>
      </c>
      <c t="str" s="4" r="I271">
        <f>VLOOKUP(B271,'Razzball Projections'!$B$2:$W$322,7,FALSE)</f>
        <v>0</v>
      </c>
      <c t="str" s="4" r="J271">
        <f>VLOOKUP(B271,'Razzball Projections'!$B$2:$W$322,8,FALSE)</f>
        <v>0</v>
      </c>
      <c t="str" s="4" r="K271">
        <f>VLOOKUP(B271,'Razzball Projections'!$B$2:$W$322,9,FALSE)</f>
        <v>0</v>
      </c>
      <c t="str" s="4" r="L271">
        <f>VLOOKUP(B271,'Razzball Projections'!$B$2:$W$322,10,FALSE)</f>
        <v>2</v>
      </c>
      <c t="str" s="4" r="M271">
        <f>VLOOKUP(B271,'Razzball Projections'!$B$2:$W$322,11,FALSE)</f>
        <v>3</v>
      </c>
      <c t="str" s="4" r="N271">
        <f>VLOOKUP(B271,'Razzball Projections'!$B$2:$W$322,12,FALSE)</f>
        <v>0</v>
      </c>
      <c t="str" s="4" r="O271">
        <f>VLOOKUP(B271,'Razzball Projections'!$B$2:$W$322,13,FALSE)</f>
        <v>0</v>
      </c>
      <c t="str" s="4" r="P271">
        <f>VLOOKUP(B271,'Razzball Projections'!$B$2:$W$322,14,FALSE)</f>
        <v>22</v>
      </c>
      <c t="str" s="4" r="Q271">
        <f>VLOOKUP(B271,'Razzball Projections'!$B$2:$W$322,15,FALSE)</f>
        <v>310</v>
      </c>
      <c t="str" s="4" r="R271">
        <f>VLOOKUP(B271,'Razzball Projections'!$B$2:$W$322,16,FALSE)</f>
        <v>1</v>
      </c>
      <c t="str" s="33" r="S271">
        <f>VLOOKUP(B271,'Razzball Projections'!$B$2:$W$322,17,FALSE)</f>
        <v>38.5</v>
      </c>
      <c t="str" s="33" r="T271">
        <f>VLOOKUP(B271,'Razzball Projections'!$B$2:$W$322,18,FALSE)</f>
        <v>49.4</v>
      </c>
      <c t="str" s="33" r="U271">
        <f>VLOOKUP(B271,'Razzball Projections'!$B$2:$W$322,19,FALSE)</f>
        <v>60.4</v>
      </c>
      <c t="str" s="45" r="V271">
        <f>VLOOKUP(B271,'Razzball Projections'!$B$2:$W$322,20,FALSE)</f>
        <v>$0</v>
      </c>
      <c t="str" s="45" r="W271">
        <f>VLOOKUP(B271,'Razzball Projections'!$B$2:$W$322,21,FALSE)</f>
        <v>$0</v>
      </c>
      <c t="str" s="45" r="X271">
        <f>VLOOKUP(B271,'Razzball Projections'!$B$2:$W$322,22,FALSE)</f>
        <v>$0</v>
      </c>
    </row>
    <row customHeight="1" r="272" ht="15.0">
      <c s="44" r="A272">
        <v>270.0</v>
      </c>
      <c t="str" s="29" r="B272">
        <f>'Razzball Projections'!B271</f>
        <v>Jermaine Kearse</v>
      </c>
      <c t="str" s="4" r="C272">
        <f>VLOOKUP(B272,'Razzball Projections'!$B$2:$W$322,2,FALSE)</f>
        <v>WR</v>
      </c>
      <c t="str" s="4" r="D272">
        <f>VLOOKUP(B272,'Razzball Projections'!$B$2:$W$322,3,FALSE)</f>
        <v>SEA</v>
      </c>
      <c t="str" s="4" r="E272">
        <f>VLOOKUP(B272,'Rankings - Cheat Sheet'!$B$3:$E$323,4,FALSE)</f>
        <v/>
      </c>
      <c t="str" s="4" r="F272">
        <f>VLOOKUP(B272,'Razzball Projections'!$B$2:$W$322,4,FALSE)</f>
        <v>0</v>
      </c>
      <c t="str" s="4" r="G272">
        <f>VLOOKUP(B272,'Razzball Projections'!$B$2:$W$322,5,FALSE)</f>
        <v>0</v>
      </c>
      <c t="str" s="4" r="H272">
        <f>VLOOKUP(B272,'Razzball Projections'!$B$2:$W$322,6,FALSE)</f>
        <v>0</v>
      </c>
      <c t="str" s="4" r="I272">
        <f>VLOOKUP(B272,'Razzball Projections'!$B$2:$W$322,7,FALSE)</f>
        <v>0</v>
      </c>
      <c t="str" s="4" r="J272">
        <f>VLOOKUP(B272,'Razzball Projections'!$B$2:$W$322,8,FALSE)</f>
        <v>0</v>
      </c>
      <c t="str" s="4" r="K272">
        <f>VLOOKUP(B272,'Razzball Projections'!$B$2:$W$322,9,FALSE)</f>
        <v>0</v>
      </c>
      <c t="str" s="4" r="L272">
        <f>VLOOKUP(B272,'Razzball Projections'!$B$2:$W$322,10,FALSE)</f>
        <v>0</v>
      </c>
      <c t="str" s="4" r="M272">
        <f>VLOOKUP(B272,'Razzball Projections'!$B$2:$W$322,11,FALSE)</f>
        <v>0</v>
      </c>
      <c t="str" s="4" r="N272">
        <f>VLOOKUP(B272,'Razzball Projections'!$B$2:$W$322,12,FALSE)</f>
        <v>0</v>
      </c>
      <c t="str" s="4" r="O272">
        <f>VLOOKUP(B272,'Razzball Projections'!$B$2:$W$322,13,FALSE)</f>
        <v>0</v>
      </c>
      <c t="str" s="4" r="P272">
        <f>VLOOKUP(B272,'Razzball Projections'!$B$2:$W$322,14,FALSE)</f>
        <v>20</v>
      </c>
      <c t="str" s="4" r="Q272">
        <f>VLOOKUP(B272,'Razzball Projections'!$B$2:$W$322,15,FALSE)</f>
        <v>304</v>
      </c>
      <c t="str" s="4" r="R272">
        <f>VLOOKUP(B272,'Razzball Projections'!$B$2:$W$322,16,FALSE)</f>
        <v>2</v>
      </c>
      <c t="str" s="33" r="S272">
        <f>VLOOKUP(B272,'Razzball Projections'!$B$2:$W$322,17,FALSE)</f>
        <v>40.0</v>
      </c>
      <c t="str" s="33" r="T272">
        <f>VLOOKUP(B272,'Razzball Projections'!$B$2:$W$322,18,FALSE)</f>
        <v>50.1</v>
      </c>
      <c t="str" s="33" r="U272">
        <f>VLOOKUP(B272,'Razzball Projections'!$B$2:$W$322,19,FALSE)</f>
        <v>60.2</v>
      </c>
      <c t="str" s="45" r="V272">
        <f>VLOOKUP(B272,'Razzball Projections'!$B$2:$W$322,20,FALSE)</f>
        <v>$0</v>
      </c>
      <c t="str" s="45" r="W272">
        <f>VLOOKUP(B272,'Razzball Projections'!$B$2:$W$322,21,FALSE)</f>
        <v>$0</v>
      </c>
      <c t="str" s="45" r="X272">
        <f>VLOOKUP(B272,'Razzball Projections'!$B$2:$W$322,22,FALSE)</f>
        <v>$0</v>
      </c>
    </row>
    <row customHeight="1" r="273" ht="15.0">
      <c s="44" r="A273">
        <v>271.0</v>
      </c>
      <c t="str" s="29" r="B273">
        <f>'Razzball Projections'!B272</f>
        <v>Andre Holmes</v>
      </c>
      <c t="str" s="4" r="C273">
        <f>VLOOKUP(B273,'Razzball Projections'!$B$2:$W$322,2,FALSE)</f>
        <v>WR</v>
      </c>
      <c t="str" s="4" r="D273">
        <f>VLOOKUP(B273,'Razzball Projections'!$B$2:$W$322,3,FALSE)</f>
        <v>OAK</v>
      </c>
      <c t="str" s="4" r="E273">
        <f>VLOOKUP(B273,'Rankings - Cheat Sheet'!$B$3:$E$323,4,FALSE)</f>
        <v/>
      </c>
      <c t="str" s="4" r="F273">
        <f>VLOOKUP(B273,'Razzball Projections'!$B$2:$W$322,4,FALSE)</f>
        <v>0</v>
      </c>
      <c t="str" s="4" r="G273">
        <f>VLOOKUP(B273,'Razzball Projections'!$B$2:$W$322,5,FALSE)</f>
        <v>0</v>
      </c>
      <c t="str" s="4" r="H273">
        <f>VLOOKUP(B273,'Razzball Projections'!$B$2:$W$322,6,FALSE)</f>
        <v>0</v>
      </c>
      <c t="str" s="4" r="I273">
        <f>VLOOKUP(B273,'Razzball Projections'!$B$2:$W$322,7,FALSE)</f>
        <v>0</v>
      </c>
      <c t="str" s="4" r="J273">
        <f>VLOOKUP(B273,'Razzball Projections'!$B$2:$W$322,8,FALSE)</f>
        <v>0</v>
      </c>
      <c t="str" s="4" r="K273">
        <f>VLOOKUP(B273,'Razzball Projections'!$B$2:$W$322,9,FALSE)</f>
        <v>0</v>
      </c>
      <c t="str" s="4" r="L273">
        <f>VLOOKUP(B273,'Razzball Projections'!$B$2:$W$322,10,FALSE)</f>
        <v>0</v>
      </c>
      <c t="str" s="4" r="M273">
        <f>VLOOKUP(B273,'Razzball Projections'!$B$2:$W$322,11,FALSE)</f>
        <v>0</v>
      </c>
      <c t="str" s="4" r="N273">
        <f>VLOOKUP(B273,'Razzball Projections'!$B$2:$W$322,12,FALSE)</f>
        <v>0</v>
      </c>
      <c t="str" s="4" r="O273">
        <f>VLOOKUP(B273,'Razzball Projections'!$B$2:$W$322,13,FALSE)</f>
        <v>0</v>
      </c>
      <c t="str" s="4" r="P273">
        <f>VLOOKUP(B273,'Razzball Projections'!$B$2:$W$322,14,FALSE)</f>
        <v>20</v>
      </c>
      <c t="str" s="4" r="Q273">
        <f>VLOOKUP(B273,'Razzball Projections'!$B$2:$W$322,15,FALSE)</f>
        <v>275</v>
      </c>
      <c t="str" s="4" r="R273">
        <f>VLOOKUP(B273,'Razzball Projections'!$B$2:$W$322,16,FALSE)</f>
        <v>2</v>
      </c>
      <c t="str" s="33" r="S273">
        <f>VLOOKUP(B273,'Razzball Projections'!$B$2:$W$322,17,FALSE)</f>
        <v>39.5</v>
      </c>
      <c t="str" s="33" r="T273">
        <f>VLOOKUP(B273,'Razzball Projections'!$B$2:$W$322,18,FALSE)</f>
        <v>49.3</v>
      </c>
      <c t="str" s="33" r="U273">
        <f>VLOOKUP(B273,'Razzball Projections'!$B$2:$W$322,19,FALSE)</f>
        <v>59.1</v>
      </c>
      <c t="str" s="45" r="V273">
        <f>VLOOKUP(B273,'Razzball Projections'!$B$2:$W$322,20,FALSE)</f>
        <v>$0</v>
      </c>
      <c t="str" s="45" r="W273">
        <f>VLOOKUP(B273,'Razzball Projections'!$B$2:$W$322,21,FALSE)</f>
        <v>$0</v>
      </c>
      <c t="str" s="45" r="X273">
        <f>VLOOKUP(B273,'Razzball Projections'!$B$2:$W$322,22,FALSE)</f>
        <v>$0</v>
      </c>
    </row>
    <row customHeight="1" r="274" ht="15.0">
      <c s="44" r="A274">
        <v>272.0</v>
      </c>
      <c t="str" s="29" r="B274">
        <f>'Razzball Projections'!B273</f>
        <v>Stephen Hill</v>
      </c>
      <c t="str" s="4" r="C274">
        <f>VLOOKUP(B274,'Razzball Projections'!$B$2:$W$322,2,FALSE)</f>
        <v>WR</v>
      </c>
      <c t="str" s="4" r="D274">
        <f>VLOOKUP(B274,'Razzball Projections'!$B$2:$W$322,3,FALSE)</f>
        <v>NYJ</v>
      </c>
      <c t="str" s="4" r="E274">
        <f>VLOOKUP(B274,'Rankings - Cheat Sheet'!$B$3:$E$323,4,FALSE)</f>
        <v/>
      </c>
      <c t="str" s="4" r="F274">
        <f>VLOOKUP(B274,'Razzball Projections'!$B$2:$W$322,4,FALSE)</f>
        <v>0</v>
      </c>
      <c t="str" s="4" r="G274">
        <f>VLOOKUP(B274,'Razzball Projections'!$B$2:$W$322,5,FALSE)</f>
        <v>0</v>
      </c>
      <c t="str" s="4" r="H274">
        <f>VLOOKUP(B274,'Razzball Projections'!$B$2:$W$322,6,FALSE)</f>
        <v>0</v>
      </c>
      <c t="str" s="4" r="I274">
        <f>VLOOKUP(B274,'Razzball Projections'!$B$2:$W$322,7,FALSE)</f>
        <v>0</v>
      </c>
      <c t="str" s="4" r="J274">
        <f>VLOOKUP(B274,'Razzball Projections'!$B$2:$W$322,8,FALSE)</f>
        <v>0</v>
      </c>
      <c t="str" s="4" r="K274">
        <f>VLOOKUP(B274,'Razzball Projections'!$B$2:$W$322,9,FALSE)</f>
        <v>0</v>
      </c>
      <c t="str" s="4" r="L274">
        <f>VLOOKUP(B274,'Razzball Projections'!$B$2:$W$322,10,FALSE)</f>
        <v>0</v>
      </c>
      <c t="str" s="4" r="M274">
        <f>VLOOKUP(B274,'Razzball Projections'!$B$2:$W$322,11,FALSE)</f>
        <v>0</v>
      </c>
      <c t="str" s="4" r="N274">
        <f>VLOOKUP(B274,'Razzball Projections'!$B$2:$W$322,12,FALSE)</f>
        <v>0</v>
      </c>
      <c t="str" s="4" r="O274">
        <f>VLOOKUP(B274,'Razzball Projections'!$B$2:$W$322,13,FALSE)</f>
        <v>0</v>
      </c>
      <c t="str" s="4" r="P274">
        <f>VLOOKUP(B274,'Razzball Projections'!$B$2:$W$322,14,FALSE)</f>
        <v>21</v>
      </c>
      <c t="str" s="4" r="Q274">
        <f>VLOOKUP(B274,'Razzball Projections'!$B$2:$W$322,15,FALSE)</f>
        <v>282</v>
      </c>
      <c t="str" s="4" r="R274">
        <f>VLOOKUP(B274,'Razzball Projections'!$B$2:$W$322,16,FALSE)</f>
        <v>2</v>
      </c>
      <c t="str" s="33" r="S274">
        <f>VLOOKUP(B274,'Razzball Projections'!$B$2:$W$322,17,FALSE)</f>
        <v>37.8</v>
      </c>
      <c t="str" s="33" r="T274">
        <f>VLOOKUP(B274,'Razzball Projections'!$B$2:$W$322,18,FALSE)</f>
        <v>48.1</v>
      </c>
      <c t="str" s="33" r="U274">
        <f>VLOOKUP(B274,'Razzball Projections'!$B$2:$W$322,19,FALSE)</f>
        <v>58.3</v>
      </c>
      <c t="str" s="45" r="V274">
        <f>VLOOKUP(B274,'Razzball Projections'!$B$2:$W$322,20,FALSE)</f>
        <v>$0</v>
      </c>
      <c t="str" s="45" r="W274">
        <f>VLOOKUP(B274,'Razzball Projections'!$B$2:$W$322,21,FALSE)</f>
        <v>$0</v>
      </c>
      <c t="str" s="45" r="X274">
        <f>VLOOKUP(B274,'Razzball Projections'!$B$2:$W$322,22,FALSE)</f>
        <v>$0</v>
      </c>
    </row>
    <row customHeight="1" r="275" ht="15.0">
      <c s="44" r="A275">
        <v>273.0</v>
      </c>
      <c t="str" s="29" r="B275">
        <f>'Razzball Projections'!B274</f>
        <v>Stedman Bailey</v>
      </c>
      <c t="str" s="4" r="C275">
        <f>VLOOKUP(B275,'Razzball Projections'!$B$2:$W$322,2,FALSE)</f>
        <v>WR</v>
      </c>
      <c t="str" s="4" r="D275">
        <f>VLOOKUP(B275,'Razzball Projections'!$B$2:$W$322,3,FALSE)</f>
        <v>STL</v>
      </c>
      <c t="str" s="4" r="E275">
        <f>VLOOKUP(B275,'Rankings - Cheat Sheet'!$B$3:$E$323,4,FALSE)</f>
        <v/>
      </c>
      <c t="str" s="4" r="F275">
        <f>VLOOKUP(B275,'Razzball Projections'!$B$2:$W$322,4,FALSE)</f>
        <v>0</v>
      </c>
      <c t="str" s="4" r="G275">
        <f>VLOOKUP(B275,'Razzball Projections'!$B$2:$W$322,5,FALSE)</f>
        <v>0</v>
      </c>
      <c t="str" s="4" r="H275">
        <f>VLOOKUP(B275,'Razzball Projections'!$B$2:$W$322,6,FALSE)</f>
        <v>0</v>
      </c>
      <c t="str" s="4" r="I275">
        <f>VLOOKUP(B275,'Razzball Projections'!$B$2:$W$322,7,FALSE)</f>
        <v>0</v>
      </c>
      <c t="str" s="4" r="J275">
        <f>VLOOKUP(B275,'Razzball Projections'!$B$2:$W$322,8,FALSE)</f>
        <v>0</v>
      </c>
      <c t="str" s="4" r="K275">
        <f>VLOOKUP(B275,'Razzball Projections'!$B$2:$W$322,9,FALSE)</f>
        <v>0</v>
      </c>
      <c t="str" s="4" r="L275">
        <f>VLOOKUP(B275,'Razzball Projections'!$B$2:$W$322,10,FALSE)</f>
        <v>0</v>
      </c>
      <c t="str" s="4" r="M275">
        <f>VLOOKUP(B275,'Razzball Projections'!$B$2:$W$322,11,FALSE)</f>
        <v>0</v>
      </c>
      <c t="str" s="4" r="N275">
        <f>VLOOKUP(B275,'Razzball Projections'!$B$2:$W$322,12,FALSE)</f>
        <v>0</v>
      </c>
      <c t="str" s="4" r="O275">
        <f>VLOOKUP(B275,'Razzball Projections'!$B$2:$W$322,13,FALSE)</f>
        <v>0</v>
      </c>
      <c t="str" s="4" r="P275">
        <f>VLOOKUP(B275,'Razzball Projections'!$B$2:$W$322,14,FALSE)</f>
        <v>22</v>
      </c>
      <c t="str" s="4" r="Q275">
        <f>VLOOKUP(B275,'Razzball Projections'!$B$2:$W$322,15,FALSE)</f>
        <v>304</v>
      </c>
      <c t="str" s="4" r="R275">
        <f>VLOOKUP(B275,'Razzball Projections'!$B$2:$W$322,16,FALSE)</f>
        <v>1</v>
      </c>
      <c t="str" s="33" r="S275">
        <f>VLOOKUP(B275,'Razzball Projections'!$B$2:$W$322,17,FALSE)</f>
        <v>36.4</v>
      </c>
      <c t="str" s="33" r="T275">
        <f>VLOOKUP(B275,'Razzball Projections'!$B$2:$W$322,18,FALSE)</f>
        <v>47.2</v>
      </c>
      <c t="str" s="33" r="U275">
        <f>VLOOKUP(B275,'Razzball Projections'!$B$2:$W$322,19,FALSE)</f>
        <v>57.9</v>
      </c>
      <c t="str" s="45" r="V275">
        <f>VLOOKUP(B275,'Razzball Projections'!$B$2:$W$322,20,FALSE)</f>
        <v>$0</v>
      </c>
      <c t="str" s="45" r="W275">
        <f>VLOOKUP(B275,'Razzball Projections'!$B$2:$W$322,21,FALSE)</f>
        <v>$0</v>
      </c>
      <c t="str" s="45" r="X275">
        <f>VLOOKUP(B275,'Razzball Projections'!$B$2:$W$322,22,FALSE)</f>
        <v>$0</v>
      </c>
    </row>
    <row customHeight="1" r="276" ht="15.0">
      <c s="44" r="A276">
        <v>274.0</v>
      </c>
      <c t="str" s="29" r="B276">
        <f>'Razzball Projections'!B275</f>
        <v>Vincent Brown</v>
      </c>
      <c t="str" s="4" r="C276">
        <f>VLOOKUP(B276,'Razzball Projections'!$B$2:$W$322,2,FALSE)</f>
        <v>WR</v>
      </c>
      <c t="str" s="4" r="D276">
        <f>VLOOKUP(B276,'Razzball Projections'!$B$2:$W$322,3,FALSE)</f>
        <v>SD</v>
      </c>
      <c t="str" s="4" r="E276">
        <f>VLOOKUP(B276,'Rankings - Cheat Sheet'!$B$3:$E$323,4,FALSE)</f>
        <v/>
      </c>
      <c t="str" s="4" r="F276">
        <f>VLOOKUP(B276,'Razzball Projections'!$B$2:$W$322,4,FALSE)</f>
        <v>0</v>
      </c>
      <c t="str" s="4" r="G276">
        <f>VLOOKUP(B276,'Razzball Projections'!$B$2:$W$322,5,FALSE)</f>
        <v>0</v>
      </c>
      <c t="str" s="4" r="H276">
        <f>VLOOKUP(B276,'Razzball Projections'!$B$2:$W$322,6,FALSE)</f>
        <v>0</v>
      </c>
      <c t="str" s="4" r="I276">
        <f>VLOOKUP(B276,'Razzball Projections'!$B$2:$W$322,7,FALSE)</f>
        <v>0</v>
      </c>
      <c t="str" s="4" r="J276">
        <f>VLOOKUP(B276,'Razzball Projections'!$B$2:$W$322,8,FALSE)</f>
        <v>0</v>
      </c>
      <c t="str" s="4" r="K276">
        <f>VLOOKUP(B276,'Razzball Projections'!$B$2:$W$322,9,FALSE)</f>
        <v>0</v>
      </c>
      <c t="str" s="4" r="L276">
        <f>VLOOKUP(B276,'Razzball Projections'!$B$2:$W$322,10,FALSE)</f>
        <v>0</v>
      </c>
      <c t="str" s="4" r="M276">
        <f>VLOOKUP(B276,'Razzball Projections'!$B$2:$W$322,11,FALSE)</f>
        <v>0</v>
      </c>
      <c t="str" s="4" r="N276">
        <f>VLOOKUP(B276,'Razzball Projections'!$B$2:$W$322,12,FALSE)</f>
        <v>0</v>
      </c>
      <c t="str" s="4" r="O276">
        <f>VLOOKUP(B276,'Razzball Projections'!$B$2:$W$322,13,FALSE)</f>
        <v>0</v>
      </c>
      <c t="str" s="4" r="P276">
        <f>VLOOKUP(B276,'Razzball Projections'!$B$2:$W$322,14,FALSE)</f>
        <v>21</v>
      </c>
      <c t="str" s="4" r="Q276">
        <f>VLOOKUP(B276,'Razzball Projections'!$B$2:$W$322,15,FALSE)</f>
        <v>272</v>
      </c>
      <c t="str" s="4" r="R276">
        <f>VLOOKUP(B276,'Razzball Projections'!$B$2:$W$322,16,FALSE)</f>
        <v>1</v>
      </c>
      <c t="str" s="33" r="S276">
        <f>VLOOKUP(B276,'Razzball Projections'!$B$2:$W$322,17,FALSE)</f>
        <v>35.6</v>
      </c>
      <c t="str" s="33" r="T276">
        <f>VLOOKUP(B276,'Razzball Projections'!$B$2:$W$322,18,FALSE)</f>
        <v>46.3</v>
      </c>
      <c t="str" s="33" r="U276">
        <f>VLOOKUP(B276,'Razzball Projections'!$B$2:$W$322,19,FALSE)</f>
        <v>57.0</v>
      </c>
      <c t="str" s="45" r="V276">
        <f>VLOOKUP(B276,'Razzball Projections'!$B$2:$W$322,20,FALSE)</f>
        <v>$0</v>
      </c>
      <c t="str" s="45" r="W276">
        <f>VLOOKUP(B276,'Razzball Projections'!$B$2:$W$322,21,FALSE)</f>
        <v>$0</v>
      </c>
      <c t="str" s="45" r="X276">
        <f>VLOOKUP(B276,'Razzball Projections'!$B$2:$W$322,22,FALSE)</f>
        <v>$0</v>
      </c>
    </row>
    <row customHeight="1" r="277" ht="15.0">
      <c s="44" r="A277">
        <v>275.0</v>
      </c>
      <c t="str" s="29" r="B277">
        <f>'Razzball Projections'!B276</f>
        <v>Mike James</v>
      </c>
      <c t="str" s="4" r="C277">
        <f>VLOOKUP(B277,'Razzball Projections'!$B$2:$W$322,2,FALSE)</f>
        <v>RB</v>
      </c>
      <c t="str" s="4" r="D277">
        <f>VLOOKUP(B277,'Razzball Projections'!$B$2:$W$322,3,FALSE)</f>
        <v>TB</v>
      </c>
      <c t="str" s="4" r="E277">
        <f>VLOOKUP(B277,'Rankings - Cheat Sheet'!$B$3:$E$323,4,FALSE)</f>
        <v/>
      </c>
      <c t="str" s="4" r="F277">
        <f>VLOOKUP(B277,'Razzball Projections'!$B$2:$W$322,4,FALSE)</f>
        <v>0</v>
      </c>
      <c t="str" s="4" r="G277">
        <f>VLOOKUP(B277,'Razzball Projections'!$B$2:$W$322,5,FALSE)</f>
        <v>0</v>
      </c>
      <c t="str" s="4" r="H277">
        <f>VLOOKUP(B277,'Razzball Projections'!$B$2:$W$322,6,FALSE)</f>
        <v>0</v>
      </c>
      <c t="str" s="4" r="I277">
        <f>VLOOKUP(B277,'Razzball Projections'!$B$2:$W$322,7,FALSE)</f>
        <v>0</v>
      </c>
      <c t="str" s="4" r="J277">
        <f>VLOOKUP(B277,'Razzball Projections'!$B$2:$W$322,8,FALSE)</f>
        <v>0</v>
      </c>
      <c t="str" s="4" r="K277">
        <f>VLOOKUP(B277,'Razzball Projections'!$B$2:$W$322,9,FALSE)</f>
        <v>0</v>
      </c>
      <c t="str" s="4" r="L277">
        <f>VLOOKUP(B277,'Razzball Projections'!$B$2:$W$322,10,FALSE)</f>
        <v>72</v>
      </c>
      <c t="str" s="4" r="M277">
        <f>VLOOKUP(B277,'Razzball Projections'!$B$2:$W$322,11,FALSE)</f>
        <v>322</v>
      </c>
      <c t="str" s="4" r="N277">
        <f>VLOOKUP(B277,'Razzball Projections'!$B$2:$W$322,12,FALSE)</f>
        <v>1</v>
      </c>
      <c t="str" s="4" r="O277">
        <f>VLOOKUP(B277,'Razzball Projections'!$B$2:$W$322,13,FALSE)</f>
        <v>1</v>
      </c>
      <c t="str" s="4" r="P277">
        <f>VLOOKUP(B277,'Razzball Projections'!$B$2:$W$322,14,FALSE)</f>
        <v>12</v>
      </c>
      <c t="str" s="4" r="Q277">
        <f>VLOOKUP(B277,'Razzball Projections'!$B$2:$W$322,15,FALSE)</f>
        <v>62</v>
      </c>
      <c t="str" s="4" r="R277">
        <f>VLOOKUP(B277,'Razzball Projections'!$B$2:$W$322,16,FALSE)</f>
        <v>0</v>
      </c>
      <c t="str" s="33" r="S277">
        <f>VLOOKUP(B277,'Razzball Projections'!$B$2:$W$322,17,FALSE)</f>
        <v>44.6</v>
      </c>
      <c t="str" s="33" r="T277">
        <f>VLOOKUP(B277,'Razzball Projections'!$B$2:$W$322,18,FALSE)</f>
        <v>50.6</v>
      </c>
      <c t="str" s="33" r="U277">
        <f>VLOOKUP(B277,'Razzball Projections'!$B$2:$W$322,19,FALSE)</f>
        <v>56.6</v>
      </c>
      <c t="str" s="45" r="V277">
        <f>VLOOKUP(B277,'Razzball Projections'!$B$2:$W$322,20,FALSE)</f>
        <v>$0</v>
      </c>
      <c t="str" s="45" r="W277">
        <f>VLOOKUP(B277,'Razzball Projections'!$B$2:$W$322,21,FALSE)</f>
        <v>$0</v>
      </c>
      <c t="str" s="45" r="X277">
        <f>VLOOKUP(B277,'Razzball Projections'!$B$2:$W$322,22,FALSE)</f>
        <v>$0</v>
      </c>
    </row>
    <row customHeight="1" r="278" ht="15.0">
      <c s="44" r="A278">
        <v>276.0</v>
      </c>
      <c t="str" s="29" r="B278">
        <f>'Razzball Projections'!B277</f>
        <v>Luke Willson</v>
      </c>
      <c t="str" s="4" r="C278">
        <f>VLOOKUP(B278,'Razzball Projections'!$B$2:$W$322,2,FALSE)</f>
        <v>TE</v>
      </c>
      <c t="str" s="4" r="D278">
        <f>VLOOKUP(B278,'Razzball Projections'!$B$2:$W$322,3,FALSE)</f>
        <v>SEA</v>
      </c>
      <c t="str" s="4" r="E278">
        <f>VLOOKUP(B278,'Rankings - Cheat Sheet'!$B$3:$E$323,4,FALSE)</f>
        <v/>
      </c>
      <c t="str" s="4" r="F278">
        <f>VLOOKUP(B278,'Razzball Projections'!$B$2:$W$322,4,FALSE)</f>
        <v>0</v>
      </c>
      <c t="str" s="4" r="G278">
        <f>VLOOKUP(B278,'Razzball Projections'!$B$2:$W$322,5,FALSE)</f>
        <v>0</v>
      </c>
      <c t="str" s="4" r="H278">
        <f>VLOOKUP(B278,'Razzball Projections'!$B$2:$W$322,6,FALSE)</f>
        <v>0</v>
      </c>
      <c t="str" s="4" r="I278">
        <f>VLOOKUP(B278,'Razzball Projections'!$B$2:$W$322,7,FALSE)</f>
        <v>0</v>
      </c>
      <c t="str" s="4" r="J278">
        <f>VLOOKUP(B278,'Razzball Projections'!$B$2:$W$322,8,FALSE)</f>
        <v>0</v>
      </c>
      <c t="str" s="4" r="K278">
        <f>VLOOKUP(B278,'Razzball Projections'!$B$2:$W$322,9,FALSE)</f>
        <v>0</v>
      </c>
      <c t="str" s="4" r="L278">
        <f>VLOOKUP(B278,'Razzball Projections'!$B$2:$W$322,10,FALSE)</f>
        <v>0</v>
      </c>
      <c t="str" s="4" r="M278">
        <f>VLOOKUP(B278,'Razzball Projections'!$B$2:$W$322,11,FALSE)</f>
        <v>0</v>
      </c>
      <c t="str" s="4" r="N278">
        <f>VLOOKUP(B278,'Razzball Projections'!$B$2:$W$322,12,FALSE)</f>
        <v>0</v>
      </c>
      <c t="str" s="4" r="O278">
        <f>VLOOKUP(B278,'Razzball Projections'!$B$2:$W$322,13,FALSE)</f>
        <v>0</v>
      </c>
      <c t="str" s="4" r="P278">
        <f>VLOOKUP(B278,'Razzball Projections'!$B$2:$W$322,14,FALSE)</f>
        <v>21</v>
      </c>
      <c t="str" s="4" r="Q278">
        <f>VLOOKUP(B278,'Razzball Projections'!$B$2:$W$322,15,FALSE)</f>
        <v>237</v>
      </c>
      <c t="str" s="4" r="R278">
        <f>VLOOKUP(B278,'Razzball Projections'!$B$2:$W$322,16,FALSE)</f>
        <v>2</v>
      </c>
      <c t="str" s="33" r="S278">
        <f>VLOOKUP(B278,'Razzball Projections'!$B$2:$W$322,17,FALSE)</f>
        <v>35.1</v>
      </c>
      <c t="str" s="33" r="T278">
        <f>VLOOKUP(B278,'Razzball Projections'!$B$2:$W$322,18,FALSE)</f>
        <v>45.6</v>
      </c>
      <c t="str" s="33" r="U278">
        <f>VLOOKUP(B278,'Razzball Projections'!$B$2:$W$322,19,FALSE)</f>
        <v>56.1</v>
      </c>
      <c t="str" s="45" r="V278">
        <f>VLOOKUP(B278,'Razzball Projections'!$B$2:$W$322,20,FALSE)</f>
        <v>$0</v>
      </c>
      <c t="str" s="45" r="W278">
        <f>VLOOKUP(B278,'Razzball Projections'!$B$2:$W$322,21,FALSE)</f>
        <v>$0</v>
      </c>
      <c t="str" s="45" r="X278">
        <f>VLOOKUP(B278,'Razzball Projections'!$B$2:$W$322,22,FALSE)</f>
        <v>$0</v>
      </c>
    </row>
    <row customHeight="1" r="279" ht="15.0">
      <c s="44" r="A279">
        <v>277.0</v>
      </c>
      <c t="str" s="29" r="B279">
        <f>'Razzball Projections'!B278</f>
        <v>Denard Robinson</v>
      </c>
      <c t="str" s="4" r="C279">
        <f>VLOOKUP(B279,'Razzball Projections'!$B$2:$W$322,2,FALSE)</f>
        <v>RB</v>
      </c>
      <c t="str" s="4" r="D279">
        <f>VLOOKUP(B279,'Razzball Projections'!$B$2:$W$322,3,FALSE)</f>
        <v>JAC</v>
      </c>
      <c t="str" s="4" r="E279">
        <f>VLOOKUP(B279,'Rankings - Cheat Sheet'!$B$3:$E$323,4,FALSE)</f>
        <v/>
      </c>
      <c t="str" s="4" r="F279">
        <f>VLOOKUP(B279,'Razzball Projections'!$B$2:$W$322,4,FALSE)</f>
        <v>0</v>
      </c>
      <c t="str" s="4" r="G279">
        <f>VLOOKUP(B279,'Razzball Projections'!$B$2:$W$322,5,FALSE)</f>
        <v>0</v>
      </c>
      <c t="str" s="4" r="H279">
        <f>VLOOKUP(B279,'Razzball Projections'!$B$2:$W$322,6,FALSE)</f>
        <v>0</v>
      </c>
      <c t="str" s="4" r="I279">
        <f>VLOOKUP(B279,'Razzball Projections'!$B$2:$W$322,7,FALSE)</f>
        <v>0</v>
      </c>
      <c t="str" s="4" r="J279">
        <f>VLOOKUP(B279,'Razzball Projections'!$B$2:$W$322,8,FALSE)</f>
        <v>0</v>
      </c>
      <c t="str" s="4" r="K279">
        <f>VLOOKUP(B279,'Razzball Projections'!$B$2:$W$322,9,FALSE)</f>
        <v>0</v>
      </c>
      <c t="str" s="4" r="L279">
        <f>VLOOKUP(B279,'Razzball Projections'!$B$2:$W$322,10,FALSE)</f>
        <v>56</v>
      </c>
      <c t="str" s="4" r="M279">
        <f>VLOOKUP(B279,'Razzball Projections'!$B$2:$W$322,11,FALSE)</f>
        <v>238</v>
      </c>
      <c t="str" s="4" r="N279">
        <f>VLOOKUP(B279,'Razzball Projections'!$B$2:$W$322,12,FALSE)</f>
        <v>1</v>
      </c>
      <c t="str" s="4" r="O279">
        <f>VLOOKUP(B279,'Razzball Projections'!$B$2:$W$322,13,FALSE)</f>
        <v>1</v>
      </c>
      <c t="str" s="4" r="P279">
        <f>VLOOKUP(B279,'Razzball Projections'!$B$2:$W$322,14,FALSE)</f>
        <v>15</v>
      </c>
      <c t="str" s="4" r="Q279">
        <f>VLOOKUP(B279,'Razzball Projections'!$B$2:$W$322,15,FALSE)</f>
        <v>100</v>
      </c>
      <c t="str" s="4" r="R279">
        <f>VLOOKUP(B279,'Razzball Projections'!$B$2:$W$322,16,FALSE)</f>
        <v>1</v>
      </c>
      <c t="str" s="33" r="S279">
        <f>VLOOKUP(B279,'Razzball Projections'!$B$2:$W$322,17,FALSE)</f>
        <v>40.8</v>
      </c>
      <c t="str" s="33" r="T279">
        <f>VLOOKUP(B279,'Razzball Projections'!$B$2:$W$322,18,FALSE)</f>
        <v>48.3</v>
      </c>
      <c t="str" s="33" r="U279">
        <f>VLOOKUP(B279,'Razzball Projections'!$B$2:$W$322,19,FALSE)</f>
        <v>55.8</v>
      </c>
      <c t="str" s="45" r="V279">
        <f>VLOOKUP(B279,'Razzball Projections'!$B$2:$W$322,20,FALSE)</f>
        <v>$0</v>
      </c>
      <c t="str" s="45" r="W279">
        <f>VLOOKUP(B279,'Razzball Projections'!$B$2:$W$322,21,FALSE)</f>
        <v>$0</v>
      </c>
      <c t="str" s="45" r="X279">
        <f>VLOOKUP(B279,'Razzball Projections'!$B$2:$W$322,22,FALSE)</f>
        <v>$0</v>
      </c>
    </row>
    <row customHeight="1" r="280" ht="15.0">
      <c s="44" r="A280">
        <v>278.0</v>
      </c>
      <c t="str" s="29" r="B280">
        <f>'Razzball Projections'!B279</f>
        <v>Robert Herron</v>
      </c>
      <c t="str" s="4" r="C280">
        <f>VLOOKUP(B280,'Razzball Projections'!$B$2:$W$322,2,FALSE)</f>
        <v>WR</v>
      </c>
      <c t="str" s="4" r="D280">
        <f>VLOOKUP(B280,'Razzball Projections'!$B$2:$W$322,3,FALSE)</f>
        <v>TB</v>
      </c>
      <c t="str" s="4" r="E280">
        <f>VLOOKUP(B280,'Rankings - Cheat Sheet'!$B$3:$E$323,4,FALSE)</f>
        <v/>
      </c>
      <c t="str" s="4" r="F280">
        <f>VLOOKUP(B280,'Razzball Projections'!$B$2:$W$322,4,FALSE)</f>
        <v>0</v>
      </c>
      <c t="str" s="4" r="G280">
        <f>VLOOKUP(B280,'Razzball Projections'!$B$2:$W$322,5,FALSE)</f>
        <v>0</v>
      </c>
      <c t="str" s="4" r="H280">
        <f>VLOOKUP(B280,'Razzball Projections'!$B$2:$W$322,6,FALSE)</f>
        <v>0</v>
      </c>
      <c t="str" s="4" r="I280">
        <f>VLOOKUP(B280,'Razzball Projections'!$B$2:$W$322,7,FALSE)</f>
        <v>0</v>
      </c>
      <c t="str" s="4" r="J280">
        <f>VLOOKUP(B280,'Razzball Projections'!$B$2:$W$322,8,FALSE)</f>
        <v>0</v>
      </c>
      <c t="str" s="4" r="K280">
        <f>VLOOKUP(B280,'Razzball Projections'!$B$2:$W$322,9,FALSE)</f>
        <v>0</v>
      </c>
      <c t="str" s="4" r="L280">
        <f>VLOOKUP(B280,'Razzball Projections'!$B$2:$W$322,10,FALSE)</f>
        <v>0</v>
      </c>
      <c t="str" s="4" r="M280">
        <f>VLOOKUP(B280,'Razzball Projections'!$B$2:$W$322,11,FALSE)</f>
        <v>0</v>
      </c>
      <c t="str" s="4" r="N280">
        <f>VLOOKUP(B280,'Razzball Projections'!$B$2:$W$322,12,FALSE)</f>
        <v>0</v>
      </c>
      <c t="str" s="4" r="O280">
        <f>VLOOKUP(B280,'Razzball Projections'!$B$2:$W$322,13,FALSE)</f>
        <v>0</v>
      </c>
      <c t="str" s="4" r="P280">
        <f>VLOOKUP(B280,'Razzball Projections'!$B$2:$W$322,14,FALSE)</f>
        <v>19</v>
      </c>
      <c t="str" s="4" r="Q280">
        <f>VLOOKUP(B280,'Razzball Projections'!$B$2:$W$322,15,FALSE)</f>
        <v>287</v>
      </c>
      <c t="str" s="4" r="R280">
        <f>VLOOKUP(B280,'Razzball Projections'!$B$2:$W$322,16,FALSE)</f>
        <v>1</v>
      </c>
      <c t="str" s="33" r="S280">
        <f>VLOOKUP(B280,'Razzball Projections'!$B$2:$W$322,17,FALSE)</f>
        <v>34.7</v>
      </c>
      <c t="str" s="33" r="T280">
        <f>VLOOKUP(B280,'Razzball Projections'!$B$2:$W$322,18,FALSE)</f>
        <v>44.2</v>
      </c>
      <c t="str" s="33" r="U280">
        <f>VLOOKUP(B280,'Razzball Projections'!$B$2:$W$322,19,FALSE)</f>
        <v>53.7</v>
      </c>
      <c t="str" s="45" r="V280">
        <f>VLOOKUP(B280,'Razzball Projections'!$B$2:$W$322,20,FALSE)</f>
        <v>$0</v>
      </c>
      <c t="str" s="45" r="W280">
        <f>VLOOKUP(B280,'Razzball Projections'!$B$2:$W$322,21,FALSE)</f>
        <v>$0</v>
      </c>
      <c t="str" s="45" r="X280">
        <f>VLOOKUP(B280,'Razzball Projections'!$B$2:$W$322,22,FALSE)</f>
        <v>$0</v>
      </c>
    </row>
    <row customHeight="1" r="281" ht="15.0">
      <c s="44" r="A281">
        <v>279.0</v>
      </c>
      <c t="str" s="29" r="B281">
        <f>'Razzball Projections'!B280</f>
        <v>Ryan Griffin</v>
      </c>
      <c t="str" s="4" r="C281">
        <f>VLOOKUP(B281,'Razzball Projections'!$B$2:$W$322,2,FALSE)</f>
        <v>TE</v>
      </c>
      <c t="str" s="4" r="D281">
        <f>VLOOKUP(B281,'Razzball Projections'!$B$2:$W$322,3,FALSE)</f>
        <v>HOU</v>
      </c>
      <c t="str" s="4" r="E281">
        <f>VLOOKUP(B281,'Rankings - Cheat Sheet'!$B$3:$E$323,4,FALSE)</f>
        <v/>
      </c>
      <c t="str" s="4" r="F281">
        <f>VLOOKUP(B281,'Razzball Projections'!$B$2:$W$322,4,FALSE)</f>
        <v>0</v>
      </c>
      <c t="str" s="4" r="G281">
        <f>VLOOKUP(B281,'Razzball Projections'!$B$2:$W$322,5,FALSE)</f>
        <v>0</v>
      </c>
      <c t="str" s="4" r="H281">
        <f>VLOOKUP(B281,'Razzball Projections'!$B$2:$W$322,6,FALSE)</f>
        <v>0</v>
      </c>
      <c t="str" s="4" r="I281">
        <f>VLOOKUP(B281,'Razzball Projections'!$B$2:$W$322,7,FALSE)</f>
        <v>0</v>
      </c>
      <c t="str" s="4" r="J281">
        <f>VLOOKUP(B281,'Razzball Projections'!$B$2:$W$322,8,FALSE)</f>
        <v>0</v>
      </c>
      <c t="str" s="4" r="K281">
        <f>VLOOKUP(B281,'Razzball Projections'!$B$2:$W$322,9,FALSE)</f>
        <v>0</v>
      </c>
      <c t="str" s="4" r="L281">
        <f>VLOOKUP(B281,'Razzball Projections'!$B$2:$W$322,10,FALSE)</f>
        <v>0</v>
      </c>
      <c t="str" s="4" r="M281">
        <f>VLOOKUP(B281,'Razzball Projections'!$B$2:$W$322,11,FALSE)</f>
        <v>0</v>
      </c>
      <c t="str" s="4" r="N281">
        <f>VLOOKUP(B281,'Razzball Projections'!$B$2:$W$322,12,FALSE)</f>
        <v>0</v>
      </c>
      <c t="str" s="4" r="O281">
        <f>VLOOKUP(B281,'Razzball Projections'!$B$2:$W$322,13,FALSE)</f>
        <v>0</v>
      </c>
      <c t="str" s="4" r="P281">
        <f>VLOOKUP(B281,'Razzball Projections'!$B$2:$W$322,14,FALSE)</f>
        <v>22</v>
      </c>
      <c t="str" s="4" r="Q281">
        <f>VLOOKUP(B281,'Razzball Projections'!$B$2:$W$322,15,FALSE)</f>
        <v>254</v>
      </c>
      <c t="str" s="4" r="R281">
        <f>VLOOKUP(B281,'Razzball Projections'!$B$2:$W$322,16,FALSE)</f>
        <v>1</v>
      </c>
      <c t="str" s="33" r="S281">
        <f>VLOOKUP(B281,'Razzball Projections'!$B$2:$W$322,17,FALSE)</f>
        <v>31.4</v>
      </c>
      <c t="str" s="33" r="T281">
        <f>VLOOKUP(B281,'Razzball Projections'!$B$2:$W$322,18,FALSE)</f>
        <v>42.4</v>
      </c>
      <c t="str" s="33" r="U281">
        <f>VLOOKUP(B281,'Razzball Projections'!$B$2:$W$322,19,FALSE)</f>
        <v>53.4</v>
      </c>
      <c t="str" s="45" r="V281">
        <f>VLOOKUP(B281,'Razzball Projections'!$B$2:$W$322,20,FALSE)</f>
        <v>$0</v>
      </c>
      <c t="str" s="45" r="W281">
        <f>VLOOKUP(B281,'Razzball Projections'!$B$2:$W$322,21,FALSE)</f>
        <v>$0</v>
      </c>
      <c t="str" s="45" r="X281">
        <f>VLOOKUP(B281,'Razzball Projections'!$B$2:$W$322,22,FALSE)</f>
        <v>$0</v>
      </c>
    </row>
    <row customHeight="1" r="282" ht="15.0">
      <c s="44" r="A282">
        <v>280.0</v>
      </c>
      <c t="str" s="29" r="B282">
        <f>'Razzball Projections'!B281</f>
        <v>Kris Durham</v>
      </c>
      <c t="str" s="4" r="C282">
        <f>VLOOKUP(B282,'Razzball Projections'!$B$2:$W$322,2,FALSE)</f>
        <v>WR</v>
      </c>
      <c t="str" s="4" r="D282">
        <f>VLOOKUP(B282,'Razzball Projections'!$B$2:$W$322,3,FALSE)</f>
        <v>DET</v>
      </c>
      <c t="str" s="4" r="E282">
        <f>VLOOKUP(B282,'Rankings - Cheat Sheet'!$B$3:$E$323,4,FALSE)</f>
        <v/>
      </c>
      <c t="str" s="4" r="F282">
        <f>VLOOKUP(B282,'Razzball Projections'!$B$2:$W$322,4,FALSE)</f>
        <v>0</v>
      </c>
      <c t="str" s="4" r="G282">
        <f>VLOOKUP(B282,'Razzball Projections'!$B$2:$W$322,5,FALSE)</f>
        <v>0</v>
      </c>
      <c t="str" s="4" r="H282">
        <f>VLOOKUP(B282,'Razzball Projections'!$B$2:$W$322,6,FALSE)</f>
        <v>0</v>
      </c>
      <c t="str" s="4" r="I282">
        <f>VLOOKUP(B282,'Razzball Projections'!$B$2:$W$322,7,FALSE)</f>
        <v>0</v>
      </c>
      <c t="str" s="4" r="J282">
        <f>VLOOKUP(B282,'Razzball Projections'!$B$2:$W$322,8,FALSE)</f>
        <v>0</v>
      </c>
      <c t="str" s="4" r="K282">
        <f>VLOOKUP(B282,'Razzball Projections'!$B$2:$W$322,9,FALSE)</f>
        <v>0</v>
      </c>
      <c t="str" s="4" r="L282">
        <f>VLOOKUP(B282,'Razzball Projections'!$B$2:$W$322,10,FALSE)</f>
        <v>0</v>
      </c>
      <c t="str" s="4" r="M282">
        <f>VLOOKUP(B282,'Razzball Projections'!$B$2:$W$322,11,FALSE)</f>
        <v>0</v>
      </c>
      <c t="str" s="4" r="N282">
        <f>VLOOKUP(B282,'Razzball Projections'!$B$2:$W$322,12,FALSE)</f>
        <v>0</v>
      </c>
      <c t="str" s="4" r="O282">
        <f>VLOOKUP(B282,'Razzball Projections'!$B$2:$W$322,13,FALSE)</f>
        <v>0</v>
      </c>
      <c t="str" s="4" r="P282">
        <f>VLOOKUP(B282,'Razzball Projections'!$B$2:$W$322,14,FALSE)</f>
        <v>20</v>
      </c>
      <c t="str" s="4" r="Q282">
        <f>VLOOKUP(B282,'Razzball Projections'!$B$2:$W$322,15,FALSE)</f>
        <v>258</v>
      </c>
      <c t="str" s="4" r="R282">
        <f>VLOOKUP(B282,'Razzball Projections'!$B$2:$W$322,16,FALSE)</f>
        <v>1</v>
      </c>
      <c t="str" s="33" r="S282">
        <f>VLOOKUP(B282,'Razzball Projections'!$B$2:$W$322,17,FALSE)</f>
        <v>33.0</v>
      </c>
      <c t="str" s="33" r="T282">
        <f>VLOOKUP(B282,'Razzball Projections'!$B$2:$W$322,18,FALSE)</f>
        <v>43.2</v>
      </c>
      <c t="str" s="33" r="U282">
        <f>VLOOKUP(B282,'Razzball Projections'!$B$2:$W$322,19,FALSE)</f>
        <v>53.3</v>
      </c>
      <c t="str" s="45" r="V282">
        <f>VLOOKUP(B282,'Razzball Projections'!$B$2:$W$322,20,FALSE)</f>
        <v>$0</v>
      </c>
      <c t="str" s="45" r="W282">
        <f>VLOOKUP(B282,'Razzball Projections'!$B$2:$W$322,21,FALSE)</f>
        <v>$0</v>
      </c>
      <c t="str" s="45" r="X282">
        <f>VLOOKUP(B282,'Razzball Projections'!$B$2:$W$322,22,FALSE)</f>
        <v>$0</v>
      </c>
    </row>
    <row customHeight="1" r="283" ht="15.0">
      <c s="44" r="A283">
        <v>281.0</v>
      </c>
      <c t="str" s="29" r="B283">
        <f>'Razzball Projections'!B282</f>
        <v>Keshawn Martin</v>
      </c>
      <c t="str" s="4" r="C283">
        <f>VLOOKUP(B283,'Razzball Projections'!$B$2:$W$322,2,FALSE)</f>
        <v>WR</v>
      </c>
      <c t="str" s="4" r="D283">
        <f>VLOOKUP(B283,'Razzball Projections'!$B$2:$W$322,3,FALSE)</f>
        <v>HOU</v>
      </c>
      <c t="str" s="4" r="E283">
        <f>VLOOKUP(B283,'Rankings - Cheat Sheet'!$B$3:$E$323,4,FALSE)</f>
        <v/>
      </c>
      <c t="str" s="4" r="F283">
        <f>VLOOKUP(B283,'Razzball Projections'!$B$2:$W$322,4,FALSE)</f>
        <v>0</v>
      </c>
      <c t="str" s="4" r="G283">
        <f>VLOOKUP(B283,'Razzball Projections'!$B$2:$W$322,5,FALSE)</f>
        <v>0</v>
      </c>
      <c t="str" s="4" r="H283">
        <f>VLOOKUP(B283,'Razzball Projections'!$B$2:$W$322,6,FALSE)</f>
        <v>0</v>
      </c>
      <c t="str" s="4" r="I283">
        <f>VLOOKUP(B283,'Razzball Projections'!$B$2:$W$322,7,FALSE)</f>
        <v>0</v>
      </c>
      <c t="str" s="4" r="J283">
        <f>VLOOKUP(B283,'Razzball Projections'!$B$2:$W$322,8,FALSE)</f>
        <v>0</v>
      </c>
      <c t="str" s="4" r="K283">
        <f>VLOOKUP(B283,'Razzball Projections'!$B$2:$W$322,9,FALSE)</f>
        <v>0</v>
      </c>
      <c t="str" s="4" r="L283">
        <f>VLOOKUP(B283,'Razzball Projections'!$B$2:$W$322,10,FALSE)</f>
        <v>0</v>
      </c>
      <c t="str" s="4" r="M283">
        <f>VLOOKUP(B283,'Razzball Projections'!$B$2:$W$322,11,FALSE)</f>
        <v>0</v>
      </c>
      <c t="str" s="4" r="N283">
        <f>VLOOKUP(B283,'Razzball Projections'!$B$2:$W$322,12,FALSE)</f>
        <v>0</v>
      </c>
      <c t="str" s="4" r="O283">
        <f>VLOOKUP(B283,'Razzball Projections'!$B$2:$W$322,13,FALSE)</f>
        <v>0</v>
      </c>
      <c t="str" s="4" r="P283">
        <f>VLOOKUP(B283,'Razzball Projections'!$B$2:$W$322,14,FALSE)</f>
        <v>20</v>
      </c>
      <c t="str" s="4" r="Q283">
        <f>VLOOKUP(B283,'Razzball Projections'!$B$2:$W$322,15,FALSE)</f>
        <v>270</v>
      </c>
      <c t="str" s="4" r="R283">
        <f>VLOOKUP(B283,'Razzball Projections'!$B$2:$W$322,16,FALSE)</f>
        <v>1</v>
      </c>
      <c t="str" s="33" r="S283">
        <f>VLOOKUP(B283,'Razzball Projections'!$B$2:$W$322,17,FALSE)</f>
        <v>33.0</v>
      </c>
      <c t="str" s="33" r="T283">
        <f>VLOOKUP(B283,'Razzball Projections'!$B$2:$W$322,18,FALSE)</f>
        <v>43.0</v>
      </c>
      <c t="str" s="33" r="U283">
        <f>VLOOKUP(B283,'Razzball Projections'!$B$2:$W$322,19,FALSE)</f>
        <v>52.9</v>
      </c>
      <c t="str" s="45" r="V283">
        <f>VLOOKUP(B283,'Razzball Projections'!$B$2:$W$322,20,FALSE)</f>
        <v>$0</v>
      </c>
      <c t="str" s="45" r="W283">
        <f>VLOOKUP(B283,'Razzball Projections'!$B$2:$W$322,21,FALSE)</f>
        <v>$0</v>
      </c>
      <c t="str" s="45" r="X283">
        <f>VLOOKUP(B283,'Razzball Projections'!$B$2:$W$322,22,FALSE)</f>
        <v>$0</v>
      </c>
    </row>
    <row customHeight="1" r="284" ht="15.0">
      <c s="44" r="A284">
        <v>282.0</v>
      </c>
      <c t="str" s="29" r="B284">
        <f>'Razzball Projections'!B283</f>
        <v>Brandon Lloyd</v>
      </c>
      <c t="str" s="4" r="C284">
        <f>VLOOKUP(B284,'Razzball Projections'!$B$2:$W$322,2,FALSE)</f>
        <v>WR</v>
      </c>
      <c t="str" s="4" r="D284">
        <f>VLOOKUP(B284,'Razzball Projections'!$B$2:$W$322,3,FALSE)</f>
        <v>SF</v>
      </c>
      <c t="str" s="4" r="E284">
        <f>VLOOKUP(B284,'Rankings - Cheat Sheet'!$B$3:$E$323,4,FALSE)</f>
        <v/>
      </c>
      <c t="str" s="4" r="F284">
        <f>VLOOKUP(B284,'Razzball Projections'!$B$2:$W$322,4,FALSE)</f>
        <v>0</v>
      </c>
      <c t="str" s="4" r="G284">
        <f>VLOOKUP(B284,'Razzball Projections'!$B$2:$W$322,5,FALSE)</f>
        <v>0</v>
      </c>
      <c t="str" s="4" r="H284">
        <f>VLOOKUP(B284,'Razzball Projections'!$B$2:$W$322,6,FALSE)</f>
        <v>0</v>
      </c>
      <c t="str" s="4" r="I284">
        <f>VLOOKUP(B284,'Razzball Projections'!$B$2:$W$322,7,FALSE)</f>
        <v>0</v>
      </c>
      <c t="str" s="4" r="J284">
        <f>VLOOKUP(B284,'Razzball Projections'!$B$2:$W$322,8,FALSE)</f>
        <v>0</v>
      </c>
      <c t="str" s="4" r="K284">
        <f>VLOOKUP(B284,'Razzball Projections'!$B$2:$W$322,9,FALSE)</f>
        <v>0</v>
      </c>
      <c t="str" s="4" r="L284">
        <f>VLOOKUP(B284,'Razzball Projections'!$B$2:$W$322,10,FALSE)</f>
        <v>0</v>
      </c>
      <c t="str" s="4" r="M284">
        <f>VLOOKUP(B284,'Razzball Projections'!$B$2:$W$322,11,FALSE)</f>
        <v>0</v>
      </c>
      <c t="str" s="4" r="N284">
        <f>VLOOKUP(B284,'Razzball Projections'!$B$2:$W$322,12,FALSE)</f>
        <v>0</v>
      </c>
      <c t="str" s="4" r="O284">
        <f>VLOOKUP(B284,'Razzball Projections'!$B$2:$W$322,13,FALSE)</f>
        <v>0</v>
      </c>
      <c t="str" s="4" r="P284">
        <f>VLOOKUP(B284,'Razzball Projections'!$B$2:$W$322,14,FALSE)</f>
        <v>19</v>
      </c>
      <c t="str" s="4" r="Q284">
        <f>VLOOKUP(B284,'Razzball Projections'!$B$2:$W$322,15,FALSE)</f>
        <v>248</v>
      </c>
      <c t="str" s="4" r="R284">
        <f>VLOOKUP(B284,'Razzball Projections'!$B$2:$W$322,16,FALSE)</f>
        <v>2</v>
      </c>
      <c t="str" s="33" r="S284">
        <f>VLOOKUP(B284,'Razzball Projections'!$B$2:$W$322,17,FALSE)</f>
        <v>33.8</v>
      </c>
      <c t="str" s="33" r="T284">
        <f>VLOOKUP(B284,'Razzball Projections'!$B$2:$W$322,18,FALSE)</f>
        <v>43.3</v>
      </c>
      <c t="str" s="33" r="U284">
        <f>VLOOKUP(B284,'Razzball Projections'!$B$2:$W$322,19,FALSE)</f>
        <v>52.7</v>
      </c>
      <c t="str" s="45" r="V284">
        <f>VLOOKUP(B284,'Razzball Projections'!$B$2:$W$322,20,FALSE)</f>
        <v>$0</v>
      </c>
      <c t="str" s="45" r="W284">
        <f>VLOOKUP(B284,'Razzball Projections'!$B$2:$W$322,21,FALSE)</f>
        <v>$0</v>
      </c>
      <c t="str" s="45" r="X284">
        <f>VLOOKUP(B284,'Razzball Projections'!$B$2:$W$322,22,FALSE)</f>
        <v>$0</v>
      </c>
    </row>
    <row customHeight="1" r="285" ht="15.0">
      <c s="44" r="A285">
        <v>283.0</v>
      </c>
      <c t="str" s="29" r="B285">
        <f>'Razzball Projections'!B284</f>
        <v>Chris Owusu</v>
      </c>
      <c t="str" s="4" r="C285">
        <f>VLOOKUP(B285,'Razzball Projections'!$B$2:$W$322,2,FALSE)</f>
        <v>WR</v>
      </c>
      <c t="str" s="4" r="D285">
        <f>VLOOKUP(B285,'Razzball Projections'!$B$2:$W$322,3,FALSE)</f>
        <v>TB</v>
      </c>
      <c t="str" s="4" r="E285">
        <f>VLOOKUP(B285,'Rankings - Cheat Sheet'!$B$3:$E$323,4,FALSE)</f>
        <v/>
      </c>
      <c t="str" s="4" r="F285">
        <f>VLOOKUP(B285,'Razzball Projections'!$B$2:$W$322,4,FALSE)</f>
        <v>0</v>
      </c>
      <c t="str" s="4" r="G285">
        <f>VLOOKUP(B285,'Razzball Projections'!$B$2:$W$322,5,FALSE)</f>
        <v>0</v>
      </c>
      <c t="str" s="4" r="H285">
        <f>VLOOKUP(B285,'Razzball Projections'!$B$2:$W$322,6,FALSE)</f>
        <v>0</v>
      </c>
      <c t="str" s="4" r="I285">
        <f>VLOOKUP(B285,'Razzball Projections'!$B$2:$W$322,7,FALSE)</f>
        <v>0</v>
      </c>
      <c t="str" s="4" r="J285">
        <f>VLOOKUP(B285,'Razzball Projections'!$B$2:$W$322,8,FALSE)</f>
        <v>0</v>
      </c>
      <c t="str" s="4" r="K285">
        <f>VLOOKUP(B285,'Razzball Projections'!$B$2:$W$322,9,FALSE)</f>
        <v>0</v>
      </c>
      <c t="str" s="4" r="L285">
        <f>VLOOKUP(B285,'Razzball Projections'!$B$2:$W$322,10,FALSE)</f>
        <v>0</v>
      </c>
      <c t="str" s="4" r="M285">
        <f>VLOOKUP(B285,'Razzball Projections'!$B$2:$W$322,11,FALSE)</f>
        <v>0</v>
      </c>
      <c t="str" s="4" r="N285">
        <f>VLOOKUP(B285,'Razzball Projections'!$B$2:$W$322,12,FALSE)</f>
        <v>0</v>
      </c>
      <c t="str" s="4" r="O285">
        <f>VLOOKUP(B285,'Razzball Projections'!$B$2:$W$322,13,FALSE)</f>
        <v>0</v>
      </c>
      <c t="str" s="4" r="P285">
        <f>VLOOKUP(B285,'Razzball Projections'!$B$2:$W$322,14,FALSE)</f>
        <v>23</v>
      </c>
      <c t="str" s="4" r="Q285">
        <f>VLOOKUP(B285,'Razzball Projections'!$B$2:$W$322,15,FALSE)</f>
        <v>247</v>
      </c>
      <c t="str" s="4" r="R285">
        <f>VLOOKUP(B285,'Razzball Projections'!$B$2:$W$322,16,FALSE)</f>
        <v>1</v>
      </c>
      <c t="str" s="33" r="S285">
        <f>VLOOKUP(B285,'Razzball Projections'!$B$2:$W$322,17,FALSE)</f>
        <v>30.1</v>
      </c>
      <c t="str" s="33" r="T285">
        <f>VLOOKUP(B285,'Razzball Projections'!$B$2:$W$322,18,FALSE)</f>
        <v>41.4</v>
      </c>
      <c t="str" s="33" r="U285">
        <f>VLOOKUP(B285,'Razzball Projections'!$B$2:$W$322,19,FALSE)</f>
        <v>52.7</v>
      </c>
      <c t="str" s="45" r="V285">
        <f>VLOOKUP(B285,'Razzball Projections'!$B$2:$W$322,20,FALSE)</f>
        <v>$0</v>
      </c>
      <c t="str" s="45" r="W285">
        <f>VLOOKUP(B285,'Razzball Projections'!$B$2:$W$322,21,FALSE)</f>
        <v>$0</v>
      </c>
      <c t="str" s="45" r="X285">
        <f>VLOOKUP(B285,'Razzball Projections'!$B$2:$W$322,22,FALSE)</f>
        <v>$0</v>
      </c>
    </row>
    <row customHeight="1" r="286" ht="15.0">
      <c s="44" r="A286">
        <v>284.0</v>
      </c>
      <c t="str" s="29" r="B286">
        <f>'Razzball Projections'!B285</f>
        <v>Chris Polk</v>
      </c>
      <c t="str" s="4" r="C286">
        <f>VLOOKUP(B286,'Razzball Projections'!$B$2:$W$322,2,FALSE)</f>
        <v>RB</v>
      </c>
      <c t="str" s="4" r="D286">
        <f>VLOOKUP(B286,'Razzball Projections'!$B$2:$W$322,3,FALSE)</f>
        <v>PHI</v>
      </c>
      <c t="str" s="4" r="E286">
        <f>VLOOKUP(B286,'Rankings - Cheat Sheet'!$B$3:$E$323,4,FALSE)</f>
        <v/>
      </c>
      <c t="str" s="4" r="F286">
        <f>VLOOKUP(B286,'Razzball Projections'!$B$2:$W$322,4,FALSE)</f>
        <v>0</v>
      </c>
      <c t="str" s="4" r="G286">
        <f>VLOOKUP(B286,'Razzball Projections'!$B$2:$W$322,5,FALSE)</f>
        <v>0</v>
      </c>
      <c t="str" s="4" r="H286">
        <f>VLOOKUP(B286,'Razzball Projections'!$B$2:$W$322,6,FALSE)</f>
        <v>0</v>
      </c>
      <c t="str" s="4" r="I286">
        <f>VLOOKUP(B286,'Razzball Projections'!$B$2:$W$322,7,FALSE)</f>
        <v>0</v>
      </c>
      <c t="str" s="4" r="J286">
        <f>VLOOKUP(B286,'Razzball Projections'!$B$2:$W$322,8,FALSE)</f>
        <v>0</v>
      </c>
      <c t="str" s="4" r="K286">
        <f>VLOOKUP(B286,'Razzball Projections'!$B$2:$W$322,9,FALSE)</f>
        <v>0</v>
      </c>
      <c t="str" s="4" r="L286">
        <f>VLOOKUP(B286,'Razzball Projections'!$B$2:$W$322,10,FALSE)</f>
        <v>61</v>
      </c>
      <c t="str" s="4" r="M286">
        <f>VLOOKUP(B286,'Razzball Projections'!$B$2:$W$322,11,FALSE)</f>
        <v>272</v>
      </c>
      <c t="str" s="4" r="N286">
        <f>VLOOKUP(B286,'Razzball Projections'!$B$2:$W$322,12,FALSE)</f>
        <v>2</v>
      </c>
      <c t="str" s="4" r="O286">
        <f>VLOOKUP(B286,'Razzball Projections'!$B$2:$W$322,13,FALSE)</f>
        <v>1</v>
      </c>
      <c t="str" s="4" r="P286">
        <f>VLOOKUP(B286,'Razzball Projections'!$B$2:$W$322,14,FALSE)</f>
        <v>8</v>
      </c>
      <c t="str" s="4" r="Q286">
        <f>VLOOKUP(B286,'Razzball Projections'!$B$2:$W$322,15,FALSE)</f>
        <v>55</v>
      </c>
      <c t="str" s="4" r="R286">
        <f>VLOOKUP(B286,'Razzball Projections'!$B$2:$W$322,16,FALSE)</f>
        <v>0</v>
      </c>
      <c t="str" s="33" r="S286">
        <f>VLOOKUP(B286,'Razzball Projections'!$B$2:$W$322,17,FALSE)</f>
        <v>44.3</v>
      </c>
      <c t="str" s="33" r="T286">
        <f>VLOOKUP(B286,'Razzball Projections'!$B$2:$W$322,18,FALSE)</f>
        <v>48.3</v>
      </c>
      <c t="str" s="33" r="U286">
        <f>VLOOKUP(B286,'Razzball Projections'!$B$2:$W$322,19,FALSE)</f>
        <v>52.3</v>
      </c>
      <c t="str" s="45" r="V286">
        <f>VLOOKUP(B286,'Razzball Projections'!$B$2:$W$322,20,FALSE)</f>
        <v>$0</v>
      </c>
      <c t="str" s="45" r="W286">
        <f>VLOOKUP(B286,'Razzball Projections'!$B$2:$W$322,21,FALSE)</f>
        <v>$0</v>
      </c>
      <c t="str" s="45" r="X286">
        <f>VLOOKUP(B286,'Razzball Projections'!$B$2:$W$322,22,FALSE)</f>
        <v>$0</v>
      </c>
    </row>
    <row customHeight="1" r="287" ht="15.0">
      <c s="44" r="A287">
        <v>285.0</v>
      </c>
      <c t="str" s="29" r="B287">
        <f>'Razzball Projections'!B286</f>
        <v>Tiquan Underwood</v>
      </c>
      <c t="str" s="4" r="C287">
        <f>VLOOKUP(B287,'Razzball Projections'!$B$2:$W$322,2,FALSE)</f>
        <v>WR</v>
      </c>
      <c t="str" s="4" r="D287">
        <f>VLOOKUP(B287,'Razzball Projections'!$B$2:$W$322,3,FALSE)</f>
        <v>CAR</v>
      </c>
      <c t="str" s="4" r="E287">
        <f>VLOOKUP(B287,'Rankings - Cheat Sheet'!$B$3:$E$323,4,FALSE)</f>
        <v/>
      </c>
      <c t="str" s="4" r="F287">
        <f>VLOOKUP(B287,'Razzball Projections'!$B$2:$W$322,4,FALSE)</f>
        <v>0</v>
      </c>
      <c t="str" s="4" r="G287">
        <f>VLOOKUP(B287,'Razzball Projections'!$B$2:$W$322,5,FALSE)</f>
        <v>0</v>
      </c>
      <c t="str" s="4" r="H287">
        <f>VLOOKUP(B287,'Razzball Projections'!$B$2:$W$322,6,FALSE)</f>
        <v>0</v>
      </c>
      <c t="str" s="4" r="I287">
        <f>VLOOKUP(B287,'Razzball Projections'!$B$2:$W$322,7,FALSE)</f>
        <v>0</v>
      </c>
      <c t="str" s="4" r="J287">
        <f>VLOOKUP(B287,'Razzball Projections'!$B$2:$W$322,8,FALSE)</f>
        <v>0</v>
      </c>
      <c t="str" s="4" r="K287">
        <f>VLOOKUP(B287,'Razzball Projections'!$B$2:$W$322,9,FALSE)</f>
        <v>0</v>
      </c>
      <c t="str" s="4" r="L287">
        <f>VLOOKUP(B287,'Razzball Projections'!$B$2:$W$322,10,FALSE)</f>
        <v>0</v>
      </c>
      <c t="str" s="4" r="M287">
        <f>VLOOKUP(B287,'Razzball Projections'!$B$2:$W$322,11,FALSE)</f>
        <v>0</v>
      </c>
      <c t="str" s="4" r="N287">
        <f>VLOOKUP(B287,'Razzball Projections'!$B$2:$W$322,12,FALSE)</f>
        <v>0</v>
      </c>
      <c t="str" s="4" r="O287">
        <f>VLOOKUP(B287,'Razzball Projections'!$B$2:$W$322,13,FALSE)</f>
        <v>0</v>
      </c>
      <c t="str" s="4" r="P287">
        <f>VLOOKUP(B287,'Razzball Projections'!$B$2:$W$322,14,FALSE)</f>
        <v>17</v>
      </c>
      <c t="str" s="4" r="Q287">
        <f>VLOOKUP(B287,'Razzball Projections'!$B$2:$W$322,15,FALSE)</f>
        <v>266</v>
      </c>
      <c t="str" s="4" r="R287">
        <f>VLOOKUP(B287,'Razzball Projections'!$B$2:$W$322,16,FALSE)</f>
        <v>1</v>
      </c>
      <c t="str" s="33" r="S287">
        <f>VLOOKUP(B287,'Razzball Projections'!$B$2:$W$322,17,FALSE)</f>
        <v>35.0</v>
      </c>
      <c t="str" s="33" r="T287">
        <f>VLOOKUP(B287,'Razzball Projections'!$B$2:$W$322,18,FALSE)</f>
        <v>43.6</v>
      </c>
      <c t="str" s="33" r="U287">
        <f>VLOOKUP(B287,'Razzball Projections'!$B$2:$W$322,19,FALSE)</f>
        <v>52.3</v>
      </c>
      <c t="str" s="45" r="V287">
        <f>VLOOKUP(B287,'Razzball Projections'!$B$2:$W$322,20,FALSE)</f>
        <v>$0</v>
      </c>
      <c t="str" s="45" r="W287">
        <f>VLOOKUP(B287,'Razzball Projections'!$B$2:$W$322,21,FALSE)</f>
        <v>$0</v>
      </c>
      <c t="str" s="45" r="X287">
        <f>VLOOKUP(B287,'Razzball Projections'!$B$2:$W$322,22,FALSE)</f>
        <v>$0</v>
      </c>
    </row>
    <row customHeight="1" r="288" ht="15.0">
      <c s="44" r="A288">
        <v>286.0</v>
      </c>
      <c t="str" s="29" r="B288">
        <f>'Razzball Projections'!B287</f>
        <v>Daniel Thomas</v>
      </c>
      <c t="str" s="4" r="C288">
        <f>VLOOKUP(B288,'Razzball Projections'!$B$2:$W$322,2,FALSE)</f>
        <v>RB</v>
      </c>
      <c t="str" s="4" r="D288">
        <f>VLOOKUP(B288,'Razzball Projections'!$B$2:$W$322,3,FALSE)</f>
        <v>MIA</v>
      </c>
      <c t="str" s="4" r="E288">
        <f>VLOOKUP(B288,'Rankings - Cheat Sheet'!$B$3:$E$323,4,FALSE)</f>
        <v/>
      </c>
      <c t="str" s="4" r="F288">
        <f>VLOOKUP(B288,'Razzball Projections'!$B$2:$W$322,4,FALSE)</f>
        <v>0</v>
      </c>
      <c t="str" s="4" r="G288">
        <f>VLOOKUP(B288,'Razzball Projections'!$B$2:$W$322,5,FALSE)</f>
        <v>0</v>
      </c>
      <c t="str" s="4" r="H288">
        <f>VLOOKUP(B288,'Razzball Projections'!$B$2:$W$322,6,FALSE)</f>
        <v>0</v>
      </c>
      <c t="str" s="4" r="I288">
        <f>VLOOKUP(B288,'Razzball Projections'!$B$2:$W$322,7,FALSE)</f>
        <v>0</v>
      </c>
      <c t="str" s="4" r="J288">
        <f>VLOOKUP(B288,'Razzball Projections'!$B$2:$W$322,8,FALSE)</f>
        <v>0</v>
      </c>
      <c t="str" s="4" r="K288">
        <f>VLOOKUP(B288,'Razzball Projections'!$B$2:$W$322,9,FALSE)</f>
        <v>0</v>
      </c>
      <c t="str" s="4" r="L288">
        <f>VLOOKUP(B288,'Razzball Projections'!$B$2:$W$322,10,FALSE)</f>
        <v>64</v>
      </c>
      <c t="str" s="4" r="M288">
        <f>VLOOKUP(B288,'Razzball Projections'!$B$2:$W$322,11,FALSE)</f>
        <v>247</v>
      </c>
      <c t="str" s="4" r="N288">
        <f>VLOOKUP(B288,'Razzball Projections'!$B$2:$W$322,12,FALSE)</f>
        <v>2</v>
      </c>
      <c t="str" s="4" r="O288">
        <f>VLOOKUP(B288,'Razzball Projections'!$B$2:$W$322,13,FALSE)</f>
        <v>1</v>
      </c>
      <c t="str" s="4" r="P288">
        <f>VLOOKUP(B288,'Razzball Projections'!$B$2:$W$322,14,FALSE)</f>
        <v>11</v>
      </c>
      <c t="str" s="4" r="Q288">
        <f>VLOOKUP(B288,'Razzball Projections'!$B$2:$W$322,15,FALSE)</f>
        <v>73</v>
      </c>
      <c t="str" s="4" r="R288">
        <f>VLOOKUP(B288,'Razzball Projections'!$B$2:$W$322,16,FALSE)</f>
        <v>0</v>
      </c>
      <c t="str" s="33" r="S288">
        <f>VLOOKUP(B288,'Razzball Projections'!$B$2:$W$322,17,FALSE)</f>
        <v>41.8</v>
      </c>
      <c t="str" s="33" r="T288">
        <f>VLOOKUP(B288,'Razzball Projections'!$B$2:$W$322,18,FALSE)</f>
        <v>47.0</v>
      </c>
      <c t="str" s="33" r="U288">
        <f>VLOOKUP(B288,'Razzball Projections'!$B$2:$W$322,19,FALSE)</f>
        <v>52.3</v>
      </c>
      <c t="str" s="45" r="V288">
        <f>VLOOKUP(B288,'Razzball Projections'!$B$2:$W$322,20,FALSE)</f>
        <v>$0</v>
      </c>
      <c t="str" s="45" r="W288">
        <f>VLOOKUP(B288,'Razzball Projections'!$B$2:$W$322,21,FALSE)</f>
        <v>$0</v>
      </c>
      <c t="str" s="45" r="X288">
        <f>VLOOKUP(B288,'Razzball Projections'!$B$2:$W$322,22,FALSE)</f>
        <v>$0</v>
      </c>
    </row>
    <row customHeight="1" r="289" ht="15.0">
      <c s="44" r="A289">
        <v>287.0</v>
      </c>
      <c t="str" s="29" r="B289">
        <f>'Razzball Projections'!B288</f>
        <v>Kevin Ogletree</v>
      </c>
      <c t="str" s="4" r="C289">
        <f>VLOOKUP(B289,'Razzball Projections'!$B$2:$W$322,2,FALSE)</f>
        <v>WR</v>
      </c>
      <c t="str" s="4" r="D289">
        <f>VLOOKUP(B289,'Razzball Projections'!$B$2:$W$322,3,FALSE)</f>
        <v>DET</v>
      </c>
      <c t="str" s="4" r="E289">
        <f>VLOOKUP(B289,'Rankings - Cheat Sheet'!$B$3:$E$323,4,FALSE)</f>
        <v/>
      </c>
      <c t="str" s="4" r="F289">
        <f>VLOOKUP(B289,'Razzball Projections'!$B$2:$W$322,4,FALSE)</f>
        <v>0</v>
      </c>
      <c t="str" s="4" r="G289">
        <f>VLOOKUP(B289,'Razzball Projections'!$B$2:$W$322,5,FALSE)</f>
        <v>0</v>
      </c>
      <c t="str" s="4" r="H289">
        <f>VLOOKUP(B289,'Razzball Projections'!$B$2:$W$322,6,FALSE)</f>
        <v>0</v>
      </c>
      <c t="str" s="4" r="I289">
        <f>VLOOKUP(B289,'Razzball Projections'!$B$2:$W$322,7,FALSE)</f>
        <v>0</v>
      </c>
      <c t="str" s="4" r="J289">
        <f>VLOOKUP(B289,'Razzball Projections'!$B$2:$W$322,8,FALSE)</f>
        <v>0</v>
      </c>
      <c t="str" s="4" r="K289">
        <f>VLOOKUP(B289,'Razzball Projections'!$B$2:$W$322,9,FALSE)</f>
        <v>0</v>
      </c>
      <c t="str" s="4" r="L289">
        <f>VLOOKUP(B289,'Razzball Projections'!$B$2:$W$322,10,FALSE)</f>
        <v>0</v>
      </c>
      <c t="str" s="4" r="M289">
        <f>VLOOKUP(B289,'Razzball Projections'!$B$2:$W$322,11,FALSE)</f>
        <v>0</v>
      </c>
      <c t="str" s="4" r="N289">
        <f>VLOOKUP(B289,'Razzball Projections'!$B$2:$W$322,12,FALSE)</f>
        <v>0</v>
      </c>
      <c t="str" s="4" r="O289">
        <f>VLOOKUP(B289,'Razzball Projections'!$B$2:$W$322,13,FALSE)</f>
        <v>0</v>
      </c>
      <c t="str" s="4" r="P289">
        <f>VLOOKUP(B289,'Razzball Projections'!$B$2:$W$322,14,FALSE)</f>
        <v>20</v>
      </c>
      <c t="str" s="4" r="Q289">
        <f>VLOOKUP(B289,'Razzball Projections'!$B$2:$W$322,15,FALSE)</f>
        <v>275</v>
      </c>
      <c t="str" s="4" r="R289">
        <f>VLOOKUP(B289,'Razzball Projections'!$B$2:$W$322,16,FALSE)</f>
        <v>1</v>
      </c>
      <c t="str" s="33" r="S289">
        <f>VLOOKUP(B289,'Razzball Projections'!$B$2:$W$322,17,FALSE)</f>
        <v>32.3</v>
      </c>
      <c t="str" s="33" r="T289">
        <f>VLOOKUP(B289,'Razzball Projections'!$B$2:$W$322,18,FALSE)</f>
        <v>42.0</v>
      </c>
      <c t="str" s="33" r="U289">
        <f>VLOOKUP(B289,'Razzball Projections'!$B$2:$W$322,19,FALSE)</f>
        <v>51.8</v>
      </c>
      <c t="str" s="45" r="V289">
        <f>VLOOKUP(B289,'Razzball Projections'!$B$2:$W$322,20,FALSE)</f>
        <v>$0</v>
      </c>
      <c t="str" s="45" r="W289">
        <f>VLOOKUP(B289,'Razzball Projections'!$B$2:$W$322,21,FALSE)</f>
        <v>$0</v>
      </c>
      <c t="str" s="45" r="X289">
        <f>VLOOKUP(B289,'Razzball Projections'!$B$2:$W$322,22,FALSE)</f>
        <v>$0</v>
      </c>
    </row>
    <row customHeight="1" r="290" ht="15.0">
      <c s="44" r="A290">
        <v>288.0</v>
      </c>
      <c t="str" s="29" r="B290">
        <f>'Razzball Projections'!B289</f>
        <v>Isaiah Crowell</v>
      </c>
      <c t="str" s="4" r="C290">
        <f>VLOOKUP(B290,'Razzball Projections'!$B$2:$W$322,2,FALSE)</f>
        <v>RB</v>
      </c>
      <c t="str" s="4" r="D290">
        <f>VLOOKUP(B290,'Razzball Projections'!$B$2:$W$322,3,FALSE)</f>
        <v>CLE</v>
      </c>
      <c t="str" s="4" r="E290">
        <f>VLOOKUP(B290,'Rankings - Cheat Sheet'!$B$3:$E$323,4,FALSE)</f>
        <v/>
      </c>
      <c t="str" s="4" r="F290">
        <f>VLOOKUP(B290,'Razzball Projections'!$B$2:$W$322,4,FALSE)</f>
        <v>0</v>
      </c>
      <c t="str" s="4" r="G290">
        <f>VLOOKUP(B290,'Razzball Projections'!$B$2:$W$322,5,FALSE)</f>
        <v>0</v>
      </c>
      <c t="str" s="4" r="H290">
        <f>VLOOKUP(B290,'Razzball Projections'!$B$2:$W$322,6,FALSE)</f>
        <v>0</v>
      </c>
      <c t="str" s="4" r="I290">
        <f>VLOOKUP(B290,'Razzball Projections'!$B$2:$W$322,7,FALSE)</f>
        <v>0</v>
      </c>
      <c t="str" s="4" r="J290">
        <f>VLOOKUP(B290,'Razzball Projections'!$B$2:$W$322,8,FALSE)</f>
        <v>0</v>
      </c>
      <c t="str" s="4" r="K290">
        <f>VLOOKUP(B290,'Razzball Projections'!$B$2:$W$322,9,FALSE)</f>
        <v>0</v>
      </c>
      <c t="str" s="4" r="L290">
        <f>VLOOKUP(B290,'Razzball Projections'!$B$2:$W$322,10,FALSE)</f>
        <v>59</v>
      </c>
      <c t="str" s="4" r="M290">
        <f>VLOOKUP(B290,'Razzball Projections'!$B$2:$W$322,11,FALSE)</f>
        <v>258</v>
      </c>
      <c t="str" s="4" r="N290">
        <f>VLOOKUP(B290,'Razzball Projections'!$B$2:$W$322,12,FALSE)</f>
        <v>1</v>
      </c>
      <c t="str" s="4" r="O290">
        <f>VLOOKUP(B290,'Razzball Projections'!$B$2:$W$322,13,FALSE)</f>
        <v>0</v>
      </c>
      <c t="str" s="4" r="P290">
        <f>VLOOKUP(B290,'Razzball Projections'!$B$2:$W$322,14,FALSE)</f>
        <v>10</v>
      </c>
      <c t="str" s="4" r="Q290">
        <f>VLOOKUP(B290,'Razzball Projections'!$B$2:$W$322,15,FALSE)</f>
        <v>69</v>
      </c>
      <c t="str" s="4" r="R290">
        <f>VLOOKUP(B290,'Razzball Projections'!$B$2:$W$322,16,FALSE)</f>
        <v>0</v>
      </c>
      <c t="str" s="33" r="S290">
        <f>VLOOKUP(B290,'Razzball Projections'!$B$2:$W$322,17,FALSE)</f>
        <v>36.3</v>
      </c>
      <c t="str" s="33" r="T290">
        <f>VLOOKUP(B290,'Razzball Projections'!$B$2:$W$322,18,FALSE)</f>
        <v>41.5</v>
      </c>
      <c t="str" s="33" r="U290">
        <f>VLOOKUP(B290,'Razzball Projections'!$B$2:$W$322,19,FALSE)</f>
        <v>46.6</v>
      </c>
      <c t="str" s="45" r="V290">
        <f>VLOOKUP(B290,'Razzball Projections'!$B$2:$W$322,20,FALSE)</f>
        <v>$0</v>
      </c>
      <c t="str" s="45" r="W290">
        <f>VLOOKUP(B290,'Razzball Projections'!$B$2:$W$322,21,FALSE)</f>
        <v>$0</v>
      </c>
      <c t="str" s="45" r="X290">
        <f>VLOOKUP(B290,'Razzball Projections'!$B$2:$W$322,22,FALSE)</f>
        <v>$0</v>
      </c>
    </row>
    <row customHeight="1" r="291" ht="15.0">
      <c s="44" r="A291">
        <v>289.0</v>
      </c>
      <c t="str" s="29" r="B291">
        <f>'Razzball Projections'!B290</f>
        <v>Bryce Brown</v>
      </c>
      <c t="str" s="4" r="C291">
        <f>VLOOKUP(B291,'Razzball Projections'!$B$2:$W$322,2,FALSE)</f>
        <v>RB</v>
      </c>
      <c t="str" s="4" r="D291">
        <f>VLOOKUP(B291,'Razzball Projections'!$B$2:$W$322,3,FALSE)</f>
        <v>BUF</v>
      </c>
      <c t="str" s="4" r="E291">
        <f>VLOOKUP(B291,'Rankings - Cheat Sheet'!$B$3:$E$323,4,FALSE)</f>
        <v/>
      </c>
      <c t="str" s="4" r="F291">
        <f>VLOOKUP(B291,'Razzball Projections'!$B$2:$W$322,4,FALSE)</f>
        <v>0</v>
      </c>
      <c t="str" s="4" r="G291">
        <f>VLOOKUP(B291,'Razzball Projections'!$B$2:$W$322,5,FALSE)</f>
        <v>0</v>
      </c>
      <c t="str" s="4" r="H291">
        <f>VLOOKUP(B291,'Razzball Projections'!$B$2:$W$322,6,FALSE)</f>
        <v>0</v>
      </c>
      <c t="str" s="4" r="I291">
        <f>VLOOKUP(B291,'Razzball Projections'!$B$2:$W$322,7,FALSE)</f>
        <v>0</v>
      </c>
      <c t="str" s="4" r="J291">
        <f>VLOOKUP(B291,'Razzball Projections'!$B$2:$W$322,8,FALSE)</f>
        <v>0</v>
      </c>
      <c t="str" s="4" r="K291">
        <f>VLOOKUP(B291,'Razzball Projections'!$B$2:$W$322,9,FALSE)</f>
        <v>0</v>
      </c>
      <c t="str" s="4" r="L291">
        <f>VLOOKUP(B291,'Razzball Projections'!$B$2:$W$322,10,FALSE)</f>
        <v>68</v>
      </c>
      <c t="str" s="4" r="M291">
        <f>VLOOKUP(B291,'Razzball Projections'!$B$2:$W$322,11,FALSE)</f>
        <v>301</v>
      </c>
      <c t="str" s="4" r="N291">
        <f>VLOOKUP(B291,'Razzball Projections'!$B$2:$W$322,12,FALSE)</f>
        <v>1</v>
      </c>
      <c t="str" s="4" r="O291">
        <f>VLOOKUP(B291,'Razzball Projections'!$B$2:$W$322,13,FALSE)</f>
        <v>2</v>
      </c>
      <c t="str" s="4" r="P291">
        <f>VLOOKUP(B291,'Razzball Projections'!$B$2:$W$322,14,FALSE)</f>
        <v>6</v>
      </c>
      <c t="str" s="4" r="Q291">
        <f>VLOOKUP(B291,'Razzball Projections'!$B$2:$W$322,15,FALSE)</f>
        <v>42</v>
      </c>
      <c t="str" s="4" r="R291">
        <f>VLOOKUP(B291,'Razzball Projections'!$B$2:$W$322,16,FALSE)</f>
        <v>0</v>
      </c>
      <c t="str" s="33" r="S291">
        <f>VLOOKUP(B291,'Razzball Projections'!$B$2:$W$322,17,FALSE)</f>
        <v>37.5</v>
      </c>
      <c t="str" s="33" r="T291">
        <f>VLOOKUP(B291,'Razzball Projections'!$B$2:$W$322,18,FALSE)</f>
        <v>40.5</v>
      </c>
      <c t="str" s="33" r="U291">
        <f>VLOOKUP(B291,'Razzball Projections'!$B$2:$W$322,19,FALSE)</f>
        <v>43.4</v>
      </c>
      <c t="str" s="45" r="V291">
        <f>VLOOKUP(B291,'Razzball Projections'!$B$2:$W$322,20,FALSE)</f>
        <v>$0</v>
      </c>
      <c t="str" s="45" r="W291">
        <f>VLOOKUP(B291,'Razzball Projections'!$B$2:$W$322,21,FALSE)</f>
        <v>$0</v>
      </c>
      <c t="str" s="45" r="X291">
        <f>VLOOKUP(B291,'Razzball Projections'!$B$2:$W$322,22,FALSE)</f>
        <v>$0</v>
      </c>
    </row>
    <row customHeight="1" r="292" ht="15.0">
      <c s="44" r="A292">
        <v>290.0</v>
      </c>
      <c t="str" s="29" r="B292">
        <f>'Razzball Projections'!B291</f>
        <v>Jonathan Dwyer</v>
      </c>
      <c t="str" s="4" r="C292">
        <f>VLOOKUP(B292,'Razzball Projections'!$B$2:$W$322,2,FALSE)</f>
        <v>RB</v>
      </c>
      <c t="str" s="4" r="D292">
        <f>VLOOKUP(B292,'Razzball Projections'!$B$2:$W$322,3,FALSE)</f>
        <v>ARI</v>
      </c>
      <c t="str" s="4" r="E292">
        <f>VLOOKUP(B292,'Rankings - Cheat Sheet'!$B$3:$E$323,4,FALSE)</f>
        <v/>
      </c>
      <c t="str" s="4" r="F292">
        <f>VLOOKUP(B292,'Razzball Projections'!$B$2:$W$322,4,FALSE)</f>
        <v>0</v>
      </c>
      <c t="str" s="4" r="G292">
        <f>VLOOKUP(B292,'Razzball Projections'!$B$2:$W$322,5,FALSE)</f>
        <v>0</v>
      </c>
      <c t="str" s="4" r="H292">
        <f>VLOOKUP(B292,'Razzball Projections'!$B$2:$W$322,6,FALSE)</f>
        <v>0</v>
      </c>
      <c t="str" s="4" r="I292">
        <f>VLOOKUP(B292,'Razzball Projections'!$B$2:$W$322,7,FALSE)</f>
        <v>0</v>
      </c>
      <c t="str" s="4" r="J292">
        <f>VLOOKUP(B292,'Razzball Projections'!$B$2:$W$322,8,FALSE)</f>
        <v>0</v>
      </c>
      <c t="str" s="4" r="K292">
        <f>VLOOKUP(B292,'Razzball Projections'!$B$2:$W$322,9,FALSE)</f>
        <v>0</v>
      </c>
      <c t="str" s="4" r="L292">
        <f>VLOOKUP(B292,'Razzball Projections'!$B$2:$W$322,10,FALSE)</f>
        <v>65</v>
      </c>
      <c t="str" s="4" r="M292">
        <f>VLOOKUP(B292,'Razzball Projections'!$B$2:$W$322,11,FALSE)</f>
        <v>261</v>
      </c>
      <c t="str" s="4" r="N292">
        <f>VLOOKUP(B292,'Razzball Projections'!$B$2:$W$322,12,FALSE)</f>
        <v>1</v>
      </c>
      <c t="str" s="4" r="O292">
        <f>VLOOKUP(B292,'Razzball Projections'!$B$2:$W$322,13,FALSE)</f>
        <v>1</v>
      </c>
      <c t="str" s="4" r="P292">
        <f>VLOOKUP(B292,'Razzball Projections'!$B$2:$W$322,14,FALSE)</f>
        <v>6</v>
      </c>
      <c t="str" s="4" r="Q292">
        <f>VLOOKUP(B292,'Razzball Projections'!$B$2:$W$322,15,FALSE)</f>
        <v>44</v>
      </c>
      <c t="str" s="4" r="R292">
        <f>VLOOKUP(B292,'Razzball Projections'!$B$2:$W$322,16,FALSE)</f>
        <v>0</v>
      </c>
      <c t="str" s="33" r="S292">
        <f>VLOOKUP(B292,'Razzball Projections'!$B$2:$W$322,17,FALSE)</f>
        <v>36.1</v>
      </c>
      <c t="str" s="33" r="T292">
        <f>VLOOKUP(B292,'Razzball Projections'!$B$2:$W$322,18,FALSE)</f>
        <v>39.1</v>
      </c>
      <c t="str" s="33" r="U292">
        <f>VLOOKUP(B292,'Razzball Projections'!$B$2:$W$322,19,FALSE)</f>
        <v>42.0</v>
      </c>
      <c t="str" s="45" r="V292">
        <f>VLOOKUP(B292,'Razzball Projections'!$B$2:$W$322,20,FALSE)</f>
        <v>$0</v>
      </c>
      <c t="str" s="45" r="W292">
        <f>VLOOKUP(B292,'Razzball Projections'!$B$2:$W$322,21,FALSE)</f>
        <v>$0</v>
      </c>
      <c t="str" s="45" r="X292">
        <f>VLOOKUP(B292,'Razzball Projections'!$B$2:$W$322,22,FALSE)</f>
        <v>$0</v>
      </c>
    </row>
    <row customHeight="1" r="293" ht="15.0">
      <c s="44" r="A293">
        <v>291.0</v>
      </c>
      <c t="str" s="29" r="B293">
        <f>'Razzball Projections'!B292</f>
        <v>Marcus Lattimore</v>
      </c>
      <c t="str" s="4" r="C293">
        <f>VLOOKUP(B293,'Razzball Projections'!$B$2:$W$322,2,FALSE)</f>
        <v>RB</v>
      </c>
      <c t="str" s="4" r="D293">
        <f>VLOOKUP(B293,'Razzball Projections'!$B$2:$W$322,3,FALSE)</f>
        <v>SF</v>
      </c>
      <c t="str" s="4" r="E293">
        <f>VLOOKUP(B293,'Rankings - Cheat Sheet'!$B$3:$E$323,4,FALSE)</f>
        <v/>
      </c>
      <c t="str" s="4" r="F293">
        <f>VLOOKUP(B293,'Razzball Projections'!$B$2:$W$322,4,FALSE)</f>
        <v>0</v>
      </c>
      <c t="str" s="4" r="G293">
        <f>VLOOKUP(B293,'Razzball Projections'!$B$2:$W$322,5,FALSE)</f>
        <v>0</v>
      </c>
      <c t="str" s="4" r="H293">
        <f>VLOOKUP(B293,'Razzball Projections'!$B$2:$W$322,6,FALSE)</f>
        <v>0</v>
      </c>
      <c t="str" s="4" r="I293">
        <f>VLOOKUP(B293,'Razzball Projections'!$B$2:$W$322,7,FALSE)</f>
        <v>0</v>
      </c>
      <c t="str" s="4" r="J293">
        <f>VLOOKUP(B293,'Razzball Projections'!$B$2:$W$322,8,FALSE)</f>
        <v>0</v>
      </c>
      <c t="str" s="4" r="K293">
        <f>VLOOKUP(B293,'Razzball Projections'!$B$2:$W$322,9,FALSE)</f>
        <v>0</v>
      </c>
      <c t="str" s="4" r="L293">
        <f>VLOOKUP(B293,'Razzball Projections'!$B$2:$W$322,10,FALSE)</f>
        <v>49</v>
      </c>
      <c t="str" s="4" r="M293">
        <f>VLOOKUP(B293,'Razzball Projections'!$B$2:$W$322,11,FALSE)</f>
        <v>219</v>
      </c>
      <c t="str" s="4" r="N293">
        <f>VLOOKUP(B293,'Razzball Projections'!$B$2:$W$322,12,FALSE)</f>
        <v>2</v>
      </c>
      <c t="str" s="4" r="O293">
        <f>VLOOKUP(B293,'Razzball Projections'!$B$2:$W$322,13,FALSE)</f>
        <v>0</v>
      </c>
      <c t="str" s="4" r="P293">
        <f>VLOOKUP(B293,'Razzball Projections'!$B$2:$W$322,14,FALSE)</f>
        <v>5</v>
      </c>
      <c t="str" s="4" r="Q293">
        <f>VLOOKUP(B293,'Razzball Projections'!$B$2:$W$322,15,FALSE)</f>
        <v>45</v>
      </c>
      <c t="str" s="4" r="R293">
        <f>VLOOKUP(B293,'Razzball Projections'!$B$2:$W$322,16,FALSE)</f>
        <v>0</v>
      </c>
      <c t="str" s="33" r="S293">
        <f>VLOOKUP(B293,'Razzball Projections'!$B$2:$W$322,17,FALSE)</f>
        <v>36.6</v>
      </c>
      <c t="str" s="33" r="T293">
        <f>VLOOKUP(B293,'Razzball Projections'!$B$2:$W$322,18,FALSE)</f>
        <v>39.3</v>
      </c>
      <c t="str" s="33" r="U293">
        <f>VLOOKUP(B293,'Razzball Projections'!$B$2:$W$322,19,FALSE)</f>
        <v>41.9</v>
      </c>
      <c t="str" s="45" r="V293">
        <f>VLOOKUP(B293,'Razzball Projections'!$B$2:$W$322,20,FALSE)</f>
        <v>$0</v>
      </c>
      <c t="str" s="45" r="W293">
        <f>VLOOKUP(B293,'Razzball Projections'!$B$2:$W$322,21,FALSE)</f>
        <v>$0</v>
      </c>
      <c t="str" s="45" r="X293">
        <f>VLOOKUP(B293,'Razzball Projections'!$B$2:$W$322,22,FALSE)</f>
        <v>$0</v>
      </c>
    </row>
    <row customHeight="1" r="294" ht="15.0">
      <c s="44" r="A294">
        <v>292.0</v>
      </c>
      <c t="str" s="29" r="B294">
        <f>'Razzball Projections'!B293</f>
        <v>Johnny Manziel</v>
      </c>
      <c t="str" s="4" r="C294">
        <f>VLOOKUP(B294,'Razzball Projections'!$B$2:$W$322,2,FALSE)</f>
        <v>QB</v>
      </c>
      <c t="str" s="4" r="D294">
        <f>VLOOKUP(B294,'Razzball Projections'!$B$2:$W$322,3,FALSE)</f>
        <v>CLE</v>
      </c>
      <c t="str" s="4" r="E294">
        <f>VLOOKUP(B294,'Rankings - Cheat Sheet'!$B$3:$E$323,4,FALSE)</f>
        <v/>
      </c>
      <c t="str" s="4" r="F294">
        <f>VLOOKUP(B294,'Razzball Projections'!$B$2:$W$322,4,FALSE)</f>
        <v>155</v>
      </c>
      <c t="str" s="4" r="G294">
        <f>VLOOKUP(B294,'Razzball Projections'!$B$2:$W$322,5,FALSE)</f>
        <v>92</v>
      </c>
      <c t="str" s="4" r="H294">
        <f>VLOOKUP(B294,'Razzball Projections'!$B$2:$W$322,6,FALSE)</f>
        <v>59.4</v>
      </c>
      <c t="str" s="4" r="I294">
        <f>VLOOKUP(B294,'Razzball Projections'!$B$2:$W$322,7,FALSE)</f>
        <v>690</v>
      </c>
      <c t="str" s="4" r="J294">
        <f>VLOOKUP(B294,'Razzball Projections'!$B$2:$W$322,8,FALSE)</f>
        <v>3</v>
      </c>
      <c t="str" s="4" r="K294">
        <f>VLOOKUP(B294,'Razzball Projections'!$B$2:$W$322,9,FALSE)</f>
        <v>5</v>
      </c>
      <c t="str" s="4" r="L294">
        <f>VLOOKUP(B294,'Razzball Projections'!$B$2:$W$322,10,FALSE)</f>
        <v>22</v>
      </c>
      <c t="str" s="4" r="M294">
        <f>VLOOKUP(B294,'Razzball Projections'!$B$2:$W$322,11,FALSE)</f>
        <v>101</v>
      </c>
      <c t="str" s="4" r="N294">
        <f>VLOOKUP(B294,'Razzball Projections'!$B$2:$W$322,12,FALSE)</f>
        <v>1</v>
      </c>
      <c t="str" s="4" r="O294">
        <f>VLOOKUP(B294,'Razzball Projections'!$B$2:$W$322,13,FALSE)</f>
        <v>3</v>
      </c>
      <c t="str" s="4" r="P294">
        <f>VLOOKUP(B294,'Razzball Projections'!$B$2:$W$322,14,FALSE)</f>
        <v>0</v>
      </c>
      <c t="str" s="4" r="Q294">
        <f>VLOOKUP(B294,'Razzball Projections'!$B$2:$W$322,15,FALSE)</f>
        <v>0</v>
      </c>
      <c t="str" s="4" r="R294">
        <f>VLOOKUP(B294,'Razzball Projections'!$B$2:$W$322,16,FALSE)</f>
        <v>0</v>
      </c>
      <c t="str" s="33" r="S294">
        <f>VLOOKUP(B294,'Razzball Projections'!$B$2:$W$322,17,FALSE)</f>
        <v>39.7</v>
      </c>
      <c t="str" s="33" r="T294">
        <f>VLOOKUP(B294,'Razzball Projections'!$B$2:$W$322,18,FALSE)</f>
        <v>39.7</v>
      </c>
      <c t="str" s="33" r="U294">
        <f>VLOOKUP(B294,'Razzball Projections'!$B$2:$W$322,19,FALSE)</f>
        <v>39.7</v>
      </c>
      <c t="str" s="45" r="V294">
        <f>VLOOKUP(B294,'Razzball Projections'!$B$2:$W$322,20,FALSE)</f>
        <v>$0</v>
      </c>
      <c t="str" s="45" r="W294">
        <f>VLOOKUP(B294,'Razzball Projections'!$B$2:$W$322,21,FALSE)</f>
        <v>$0</v>
      </c>
      <c t="str" s="45" r="X294">
        <f>VLOOKUP(B294,'Razzball Projections'!$B$2:$W$322,22,FALSE)</f>
        <v>$0</v>
      </c>
    </row>
    <row customHeight="1" r="295" ht="15.0">
      <c s="44" r="A295">
        <v>293.0</v>
      </c>
      <c t="str" s="29" r="B295">
        <f>'Razzball Projections'!B294</f>
        <v>Kirk Cousins</v>
      </c>
      <c t="str" s="4" r="C295">
        <f>VLOOKUP(B295,'Razzball Projections'!$B$2:$W$322,2,FALSE)</f>
        <v>QB</v>
      </c>
      <c t="str" s="4" r="D295">
        <f>VLOOKUP(B295,'Razzball Projections'!$B$2:$W$322,3,FALSE)</f>
        <v>WAS</v>
      </c>
      <c t="str" s="4" r="E295">
        <f>VLOOKUP(B295,'Rankings - Cheat Sheet'!$B$3:$E$323,4,FALSE)</f>
        <v/>
      </c>
      <c t="str" s="4" r="F295">
        <f>VLOOKUP(B295,'Razzball Projections'!$B$2:$W$322,4,FALSE)</f>
        <v>76</v>
      </c>
      <c t="str" s="4" r="G295">
        <f>VLOOKUP(B295,'Razzball Projections'!$B$2:$W$322,5,FALSE)</f>
        <v>42</v>
      </c>
      <c t="str" s="4" r="H295">
        <f>VLOOKUP(B295,'Razzball Projections'!$B$2:$W$322,6,FALSE)</f>
        <v>55.3</v>
      </c>
      <c t="str" s="4" r="I295">
        <f>VLOOKUP(B295,'Razzball Projections'!$B$2:$W$322,7,FALSE)</f>
        <v>397</v>
      </c>
      <c t="str" s="4" r="J295">
        <f>VLOOKUP(B295,'Razzball Projections'!$B$2:$W$322,8,FALSE)</f>
        <v>4</v>
      </c>
      <c t="str" s="4" r="K295">
        <f>VLOOKUP(B295,'Razzball Projections'!$B$2:$W$322,9,FALSE)</f>
        <v>2</v>
      </c>
      <c t="str" s="4" r="L295">
        <f>VLOOKUP(B295,'Razzball Projections'!$B$2:$W$322,10,FALSE)</f>
        <v>5</v>
      </c>
      <c t="str" s="4" r="M295">
        <f>VLOOKUP(B295,'Razzball Projections'!$B$2:$W$322,11,FALSE)</f>
        <v>11</v>
      </c>
      <c t="str" s="4" r="N295">
        <f>VLOOKUP(B295,'Razzball Projections'!$B$2:$W$322,12,FALSE)</f>
        <v>0</v>
      </c>
      <c t="str" s="4" r="O295">
        <f>VLOOKUP(B295,'Razzball Projections'!$B$2:$W$322,13,FALSE)</f>
        <v>1</v>
      </c>
      <c t="str" s="4" r="P295">
        <f>VLOOKUP(B295,'Razzball Projections'!$B$2:$W$322,14,FALSE)</f>
        <v>0</v>
      </c>
      <c t="str" s="4" r="Q295">
        <f>VLOOKUP(B295,'Razzball Projections'!$B$2:$W$322,15,FALSE)</f>
        <v>0</v>
      </c>
      <c t="str" s="4" r="R295">
        <f>VLOOKUP(B295,'Razzball Projections'!$B$2:$W$322,16,FALSE)</f>
        <v>0</v>
      </c>
      <c t="str" s="33" r="S295">
        <f>VLOOKUP(B295,'Razzball Projections'!$B$2:$W$322,17,FALSE)</f>
        <v>28.0</v>
      </c>
      <c t="str" s="33" r="T295">
        <f>VLOOKUP(B295,'Razzball Projections'!$B$2:$W$322,18,FALSE)</f>
        <v>28.0</v>
      </c>
      <c t="str" s="33" r="U295">
        <f>VLOOKUP(B295,'Razzball Projections'!$B$2:$W$322,19,FALSE)</f>
        <v>28.0</v>
      </c>
      <c t="str" s="45" r="V295">
        <f>VLOOKUP(B295,'Razzball Projections'!$B$2:$W$322,20,FALSE)</f>
        <v>$0</v>
      </c>
      <c t="str" s="45" r="W295">
        <f>VLOOKUP(B295,'Razzball Projections'!$B$2:$W$322,21,FALSE)</f>
        <v>$0</v>
      </c>
      <c t="str" s="45" r="X295">
        <f>VLOOKUP(B295,'Razzball Projections'!$B$2:$W$322,22,FALSE)</f>
        <v>$0</v>
      </c>
    </row>
    <row customHeight="1" r="296" ht="15.0">
      <c s="44" r="A296">
        <v>294.0</v>
      </c>
      <c t="str" s="29" r="B296">
        <f>'Razzball Projections'!B295</f>
        <v>Derek Carr</v>
      </c>
      <c t="str" s="4" r="C296">
        <f>VLOOKUP(B296,'Razzball Projections'!$B$2:$W$322,2,FALSE)</f>
        <v>QB</v>
      </c>
      <c t="str" s="4" r="D296">
        <f>VLOOKUP(B296,'Razzball Projections'!$B$2:$W$322,3,FALSE)</f>
        <v>OAK</v>
      </c>
      <c t="str" s="4" r="E296">
        <f>VLOOKUP(B296,'Rankings - Cheat Sheet'!$B$3:$E$323,4,FALSE)</f>
        <v/>
      </c>
      <c t="str" s="4" r="F296">
        <f>VLOOKUP(B296,'Razzball Projections'!$B$2:$W$322,4,FALSE)</f>
        <v>123</v>
      </c>
      <c t="str" s="4" r="G296">
        <f>VLOOKUP(B296,'Razzball Projections'!$B$2:$W$322,5,FALSE)</f>
        <v>69</v>
      </c>
      <c t="str" s="4" r="H296">
        <f>VLOOKUP(B296,'Razzball Projections'!$B$2:$W$322,6,FALSE)</f>
        <v>56.1</v>
      </c>
      <c t="str" s="4" r="I296">
        <f>VLOOKUP(B296,'Razzball Projections'!$B$2:$W$322,7,FALSE)</f>
        <v>676</v>
      </c>
      <c t="str" s="4" r="J296">
        <f>VLOOKUP(B296,'Razzball Projections'!$B$2:$W$322,8,FALSE)</f>
        <v>3</v>
      </c>
      <c t="str" s="4" r="K296">
        <f>VLOOKUP(B296,'Razzball Projections'!$B$2:$W$322,9,FALSE)</f>
        <v>6</v>
      </c>
      <c t="str" s="4" r="L296">
        <f>VLOOKUP(B296,'Razzball Projections'!$B$2:$W$322,10,FALSE)</f>
        <v>7</v>
      </c>
      <c t="str" s="4" r="M296">
        <f>VLOOKUP(B296,'Razzball Projections'!$B$2:$W$322,11,FALSE)</f>
        <v>19</v>
      </c>
      <c t="str" s="4" r="N296">
        <f>VLOOKUP(B296,'Razzball Projections'!$B$2:$W$322,12,FALSE)</f>
        <v>0</v>
      </c>
      <c t="str" s="4" r="O296">
        <f>VLOOKUP(B296,'Razzball Projections'!$B$2:$W$322,13,FALSE)</f>
        <v>1</v>
      </c>
      <c t="str" s="4" r="P296">
        <f>VLOOKUP(B296,'Razzball Projections'!$B$2:$W$322,14,FALSE)</f>
        <v>0</v>
      </c>
      <c t="str" s="4" r="Q296">
        <f>VLOOKUP(B296,'Razzball Projections'!$B$2:$W$322,15,FALSE)</f>
        <v>0</v>
      </c>
      <c t="str" s="4" r="R296">
        <f>VLOOKUP(B296,'Razzball Projections'!$B$2:$W$322,16,FALSE)</f>
        <v>0</v>
      </c>
      <c t="str" s="33" r="S296">
        <f>VLOOKUP(B296,'Razzball Projections'!$B$2:$W$322,17,FALSE)</f>
        <v>26.9</v>
      </c>
      <c t="str" s="33" r="T296">
        <f>VLOOKUP(B296,'Razzball Projections'!$B$2:$W$322,18,FALSE)</f>
        <v>26.9</v>
      </c>
      <c t="str" s="33" r="U296">
        <f>VLOOKUP(B296,'Razzball Projections'!$B$2:$W$322,19,FALSE)</f>
        <v>26.9</v>
      </c>
      <c t="str" s="45" r="V296">
        <f>VLOOKUP(B296,'Razzball Projections'!$B$2:$W$322,20,FALSE)</f>
        <v>$0</v>
      </c>
      <c t="str" s="45" r="W296">
        <f>VLOOKUP(B296,'Razzball Projections'!$B$2:$W$322,21,FALSE)</f>
        <v>$0</v>
      </c>
      <c t="str" s="45" r="X296">
        <f>VLOOKUP(B296,'Razzball Projections'!$B$2:$W$322,22,FALSE)</f>
        <v>$0</v>
      </c>
    </row>
    <row customHeight="1" r="297" ht="15.0">
      <c s="44" r="A297">
        <v>295.0</v>
      </c>
      <c t="str" s="29" r="B297">
        <f>'Razzball Projections'!B296</f>
        <v>Mike Glennon</v>
      </c>
      <c t="str" s="4" r="C297">
        <f>VLOOKUP(B297,'Razzball Projections'!$B$2:$W$322,2,FALSE)</f>
        <v>QB</v>
      </c>
      <c t="str" s="4" r="D297">
        <f>VLOOKUP(B297,'Razzball Projections'!$B$2:$W$322,3,FALSE)</f>
        <v>TB</v>
      </c>
      <c t="str" s="4" r="E297">
        <f>VLOOKUP(B297,'Rankings - Cheat Sheet'!$B$3:$E$323,4,FALSE)</f>
        <v/>
      </c>
      <c t="str" s="4" r="F297">
        <f>VLOOKUP(B297,'Razzball Projections'!$B$2:$W$322,4,FALSE)</f>
        <v>78</v>
      </c>
      <c t="str" s="4" r="G297">
        <f>VLOOKUP(B297,'Razzball Projections'!$B$2:$W$322,5,FALSE)</f>
        <v>46</v>
      </c>
      <c t="str" s="4" r="H297">
        <f>VLOOKUP(B297,'Razzball Projections'!$B$2:$W$322,6,FALSE)</f>
        <v>59</v>
      </c>
      <c t="str" s="4" r="I297">
        <f>VLOOKUP(B297,'Razzball Projections'!$B$2:$W$322,7,FALSE)</f>
        <v>491</v>
      </c>
      <c t="str" s="4" r="J297">
        <f>VLOOKUP(B297,'Razzball Projections'!$B$2:$W$322,8,FALSE)</f>
        <v>2</v>
      </c>
      <c t="str" s="4" r="K297">
        <f>VLOOKUP(B297,'Razzball Projections'!$B$2:$W$322,9,FALSE)</f>
        <v>2</v>
      </c>
      <c t="str" s="4" r="L297">
        <f>VLOOKUP(B297,'Razzball Projections'!$B$2:$W$322,10,FALSE)</f>
        <v>9</v>
      </c>
      <c t="str" s="4" r="M297">
        <f>VLOOKUP(B297,'Razzball Projections'!$B$2:$W$322,11,FALSE)</f>
        <v>22</v>
      </c>
      <c t="str" s="4" r="N297">
        <f>VLOOKUP(B297,'Razzball Projections'!$B$2:$W$322,12,FALSE)</f>
        <v>0</v>
      </c>
      <c t="str" s="4" r="O297">
        <f>VLOOKUP(B297,'Razzball Projections'!$B$2:$W$322,13,FALSE)</f>
        <v>1</v>
      </c>
      <c t="str" s="4" r="P297">
        <f>VLOOKUP(B297,'Razzball Projections'!$B$2:$W$322,14,FALSE)</f>
        <v>0</v>
      </c>
      <c t="str" s="4" r="Q297">
        <f>VLOOKUP(B297,'Razzball Projections'!$B$2:$W$322,15,FALSE)</f>
        <v>0</v>
      </c>
      <c t="str" s="4" r="R297">
        <f>VLOOKUP(B297,'Razzball Projections'!$B$2:$W$322,16,FALSE)</f>
        <v>0</v>
      </c>
      <c t="str" s="33" r="S297">
        <f>VLOOKUP(B297,'Razzball Projections'!$B$2:$W$322,17,FALSE)</f>
        <v>23.8</v>
      </c>
      <c t="str" s="33" r="T297">
        <f>VLOOKUP(B297,'Razzball Projections'!$B$2:$W$322,18,FALSE)</f>
        <v>23.8</v>
      </c>
      <c t="str" s="33" r="U297">
        <f>VLOOKUP(B297,'Razzball Projections'!$B$2:$W$322,19,FALSE)</f>
        <v>23.8</v>
      </c>
      <c t="str" s="45" r="V297">
        <f>VLOOKUP(B297,'Razzball Projections'!$B$2:$W$322,20,FALSE)</f>
        <v>$0</v>
      </c>
      <c t="str" s="45" r="W297">
        <f>VLOOKUP(B297,'Razzball Projections'!$B$2:$W$322,21,FALSE)</f>
        <v>$0</v>
      </c>
      <c t="str" s="45" r="X297">
        <f>VLOOKUP(B297,'Razzball Projections'!$B$2:$W$322,22,FALSE)</f>
        <v>$0</v>
      </c>
    </row>
    <row customHeight="1" r="298" ht="15.0">
      <c s="44" r="A298">
        <v>296.0</v>
      </c>
      <c t="str" s="29" r="B298">
        <f>'Razzball Projections'!B297</f>
        <v>Tom Savage</v>
      </c>
      <c t="str" s="4" r="C298">
        <f>VLOOKUP(B298,'Razzball Projections'!$B$2:$W$322,2,FALSE)</f>
        <v>QB</v>
      </c>
      <c t="str" s="4" r="D298">
        <f>VLOOKUP(B298,'Razzball Projections'!$B$2:$W$322,3,FALSE)</f>
        <v>HOU</v>
      </c>
      <c t="str" s="4" r="E298">
        <f>VLOOKUP(B298,'Rankings - Cheat Sheet'!$B$3:$E$323,4,FALSE)</f>
        <v/>
      </c>
      <c t="str" s="4" r="F298">
        <f>VLOOKUP(B298,'Razzball Projections'!$B$2:$W$322,4,FALSE)</f>
        <v>87</v>
      </c>
      <c t="str" s="4" r="G298">
        <f>VLOOKUP(B298,'Razzball Projections'!$B$2:$W$322,5,FALSE)</f>
        <v>48</v>
      </c>
      <c t="str" s="4" r="H298">
        <f>VLOOKUP(B298,'Razzball Projections'!$B$2:$W$322,6,FALSE)</f>
        <v>55.2</v>
      </c>
      <c t="str" s="4" r="I298">
        <f>VLOOKUP(B298,'Razzball Projections'!$B$2:$W$322,7,FALSE)</f>
        <v>497</v>
      </c>
      <c t="str" s="4" r="J298">
        <f>VLOOKUP(B298,'Razzball Projections'!$B$2:$W$322,8,FALSE)</f>
        <v>2</v>
      </c>
      <c t="str" s="4" r="K298">
        <f>VLOOKUP(B298,'Razzball Projections'!$B$2:$W$322,9,FALSE)</f>
        <v>3</v>
      </c>
      <c t="str" s="4" r="L298">
        <f>VLOOKUP(B298,'Razzball Projections'!$B$2:$W$322,10,FALSE)</f>
        <v>5</v>
      </c>
      <c t="str" s="4" r="M298">
        <f>VLOOKUP(B298,'Razzball Projections'!$B$2:$W$322,11,FALSE)</f>
        <v>11</v>
      </c>
      <c t="str" s="4" r="N298">
        <f>VLOOKUP(B298,'Razzball Projections'!$B$2:$W$322,12,FALSE)</f>
        <v>0</v>
      </c>
      <c t="str" s="4" r="O298">
        <f>VLOOKUP(B298,'Razzball Projections'!$B$2:$W$322,13,FALSE)</f>
        <v>2</v>
      </c>
      <c t="str" s="4" r="P298">
        <f>VLOOKUP(B298,'Razzball Projections'!$B$2:$W$322,14,FALSE)</f>
        <v>0</v>
      </c>
      <c t="str" s="4" r="Q298">
        <f>VLOOKUP(B298,'Razzball Projections'!$B$2:$W$322,15,FALSE)</f>
        <v>0</v>
      </c>
      <c t="str" s="4" r="R298">
        <f>VLOOKUP(B298,'Razzball Projections'!$B$2:$W$322,16,FALSE)</f>
        <v>0</v>
      </c>
      <c t="str" s="33" r="S298">
        <f>VLOOKUP(B298,'Razzball Projections'!$B$2:$W$322,17,FALSE)</f>
        <v>20.0</v>
      </c>
      <c t="str" s="33" r="T298">
        <f>VLOOKUP(B298,'Razzball Projections'!$B$2:$W$322,18,FALSE)</f>
        <v>20.0</v>
      </c>
      <c t="str" s="33" r="U298">
        <f>VLOOKUP(B298,'Razzball Projections'!$B$2:$W$322,19,FALSE)</f>
        <v>20.0</v>
      </c>
      <c t="str" s="45" r="V298">
        <f>VLOOKUP(B298,'Razzball Projections'!$B$2:$W$322,20,FALSE)</f>
        <v>$0</v>
      </c>
      <c t="str" s="45" r="W298">
        <f>VLOOKUP(B298,'Razzball Projections'!$B$2:$W$322,21,FALSE)</f>
        <v>$0</v>
      </c>
      <c t="str" s="45" r="X298">
        <f>VLOOKUP(B298,'Razzball Projections'!$B$2:$W$322,22,FALSE)</f>
        <v>$0</v>
      </c>
    </row>
    <row customHeight="1" r="299" ht="15.0">
      <c s="44" r="A299">
        <v>297.0</v>
      </c>
      <c t="str" s="29" r="B299">
        <f>'Razzball Projections'!B298</f>
        <v>Jordan Palmer</v>
      </c>
      <c t="str" s="4" r="C299">
        <f>VLOOKUP(B299,'Razzball Projections'!$B$2:$W$322,2,FALSE)</f>
        <v>QB</v>
      </c>
      <c t="str" s="4" r="D299">
        <f>VLOOKUP(B299,'Razzball Projections'!$B$2:$W$322,3,FALSE)</f>
        <v>CHI</v>
      </c>
      <c t="str" s="4" r="E299">
        <f>VLOOKUP(B299,'Rankings - Cheat Sheet'!$B$3:$E$323,4,FALSE)</f>
        <v/>
      </c>
      <c t="str" s="4" r="F299">
        <f>VLOOKUP(B299,'Razzball Projections'!$B$2:$W$322,4,FALSE)</f>
        <v>59</v>
      </c>
      <c t="str" s="4" r="G299">
        <f>VLOOKUP(B299,'Razzball Projections'!$B$2:$W$322,5,FALSE)</f>
        <v>36</v>
      </c>
      <c t="str" s="4" r="H299">
        <f>VLOOKUP(B299,'Razzball Projections'!$B$2:$W$322,6,FALSE)</f>
        <v>61</v>
      </c>
      <c t="str" s="4" r="I299">
        <f>VLOOKUP(B299,'Razzball Projections'!$B$2:$W$322,7,FALSE)</f>
        <v>321</v>
      </c>
      <c t="str" s="4" r="J299">
        <f>VLOOKUP(B299,'Razzball Projections'!$B$2:$W$322,8,FALSE)</f>
        <v>2</v>
      </c>
      <c t="str" s="4" r="K299">
        <f>VLOOKUP(B299,'Razzball Projections'!$B$2:$W$322,9,FALSE)</f>
        <v>1</v>
      </c>
      <c t="str" s="4" r="L299">
        <f>VLOOKUP(B299,'Razzball Projections'!$B$2:$W$322,10,FALSE)</f>
        <v>2</v>
      </c>
      <c t="str" s="4" r="M299">
        <f>VLOOKUP(B299,'Razzball Projections'!$B$2:$W$322,11,FALSE)</f>
        <v>5</v>
      </c>
      <c t="str" s="4" r="N299">
        <f>VLOOKUP(B299,'Razzball Projections'!$B$2:$W$322,12,FALSE)</f>
        <v>0</v>
      </c>
      <c t="str" s="4" r="O299">
        <f>VLOOKUP(B299,'Razzball Projections'!$B$2:$W$322,13,FALSE)</f>
        <v>0</v>
      </c>
      <c t="str" s="4" r="P299">
        <f>VLOOKUP(B299,'Razzball Projections'!$B$2:$W$322,14,FALSE)</f>
        <v>0</v>
      </c>
      <c t="str" s="4" r="Q299">
        <f>VLOOKUP(B299,'Razzball Projections'!$B$2:$W$322,15,FALSE)</f>
        <v>0</v>
      </c>
      <c t="str" s="4" r="R299">
        <f>VLOOKUP(B299,'Razzball Projections'!$B$2:$W$322,16,FALSE)</f>
        <v>0</v>
      </c>
      <c t="str" s="33" r="S299">
        <f>VLOOKUP(B299,'Razzball Projections'!$B$2:$W$322,17,FALSE)</f>
        <v>19.3</v>
      </c>
      <c t="str" s="33" r="T299">
        <f>VLOOKUP(B299,'Razzball Projections'!$B$2:$W$322,18,FALSE)</f>
        <v>19.3</v>
      </c>
      <c t="str" s="33" r="U299">
        <f>VLOOKUP(B299,'Razzball Projections'!$B$2:$W$322,19,FALSE)</f>
        <v>19.3</v>
      </c>
      <c t="str" s="45" r="V299">
        <f>VLOOKUP(B299,'Razzball Projections'!$B$2:$W$322,20,FALSE)</f>
        <v>$0</v>
      </c>
      <c t="str" s="45" r="W299">
        <f>VLOOKUP(B299,'Razzball Projections'!$B$2:$W$322,21,FALSE)</f>
        <v>$0</v>
      </c>
      <c t="str" s="45" r="X299">
        <f>VLOOKUP(B299,'Razzball Projections'!$B$2:$W$322,22,FALSE)</f>
        <v>$0</v>
      </c>
    </row>
    <row customHeight="1" r="300" ht="15.0">
      <c s="44" r="A300">
        <v>298.0</v>
      </c>
      <c t="str" s="29" r="B300">
        <f>'Razzball Projections'!B299</f>
        <v>Seattle Seahawks (DST)</v>
      </c>
      <c t="str" s="4" r="C300">
        <f>VLOOKUP(B300,'Razzball Projections'!$B$2:$W$322,2,FALSE)</f>
        <v>DST</v>
      </c>
      <c t="str" s="4" r="D300">
        <f>VLOOKUP(B300,'Razzball Projections'!$B$2:$W$322,3,FALSE)</f>
        <v>SEA</v>
      </c>
      <c t="str" s="4" r="E300">
        <f>VLOOKUP(B300,'Rankings - Cheat Sheet'!$B$3:$E$323,4,FALSE)</f>
        <v/>
      </c>
      <c t="str" s="4" r="F300">
        <f>VLOOKUP(B300,'Razzball Projections'!$B$2:$W$322,4,FALSE)</f>
        <v>0</v>
      </c>
      <c t="str" s="4" r="G300">
        <f>VLOOKUP(B300,'Razzball Projections'!$B$2:$W$322,5,FALSE)</f>
        <v>0</v>
      </c>
      <c t="str" s="4" r="H300">
        <f>VLOOKUP(B300,'Razzball Projections'!$B$2:$W$322,6,FALSE)</f>
        <v>0</v>
      </c>
      <c t="str" s="4" r="I300">
        <f>VLOOKUP(B300,'Razzball Projections'!$B$2:$W$322,7,FALSE)</f>
        <v>0</v>
      </c>
      <c t="str" s="4" r="J300">
        <f>VLOOKUP(B300,'Razzball Projections'!$B$2:$W$322,8,FALSE)</f>
        <v>0</v>
      </c>
      <c t="str" s="4" r="K300">
        <f>VLOOKUP(B300,'Razzball Projections'!$B$2:$W$322,9,FALSE)</f>
        <v>0</v>
      </c>
      <c t="str" s="4" r="L300">
        <f>VLOOKUP(B300,'Razzball Projections'!$B$2:$W$322,10,FALSE)</f>
        <v>0</v>
      </c>
      <c t="str" s="4" r="M300">
        <f>VLOOKUP(B300,'Razzball Projections'!$B$2:$W$322,11,FALSE)</f>
        <v>0</v>
      </c>
      <c t="str" s="4" r="N300">
        <f>VLOOKUP(B300,'Razzball Projections'!$B$2:$W$322,12,FALSE)</f>
        <v>0</v>
      </c>
      <c t="str" s="4" r="O300">
        <f>VLOOKUP(B300,'Razzball Projections'!$B$2:$W$322,13,FALSE)</f>
        <v>0</v>
      </c>
      <c t="str" s="4" r="P300">
        <f>VLOOKUP(B300,'Razzball Projections'!$B$2:$W$322,14,FALSE)</f>
        <v>0</v>
      </c>
      <c t="str" s="4" r="Q300">
        <f>VLOOKUP(B300,'Razzball Projections'!$B$2:$W$322,15,FALSE)</f>
        <v>0</v>
      </c>
      <c t="str" s="4" r="R300">
        <f>VLOOKUP(B300,'Razzball Projections'!$B$2:$W$322,16,FALSE)</f>
        <v>0</v>
      </c>
      <c t="str" s="33" r="S300">
        <f>VLOOKUP(B300,'Razzball Projections'!$B$2:$W$322,17,FALSE)</f>
        <v>180.0</v>
      </c>
      <c t="str" s="33" r="T300">
        <f>VLOOKUP(B300,'Razzball Projections'!$B$2:$W$322,18,FALSE)</f>
        <v>180.0</v>
      </c>
      <c t="str" s="33" r="U300">
        <f>VLOOKUP(B300,'Razzball Projections'!$B$2:$W$322,19,FALSE)</f>
        <v>180.0</v>
      </c>
      <c t="str" s="45" r="V300">
        <f>VLOOKUP(B300,'Razzball Projections'!$B$2:$W$322,20,FALSE)</f>
        <v>$3</v>
      </c>
      <c t="str" s="45" r="W300">
        <f>VLOOKUP(B300,'Razzball Projections'!$B$2:$W$322,21,FALSE)</f>
        <v>$3</v>
      </c>
      <c t="str" s="45" r="X300">
        <f>VLOOKUP(B300,'Razzball Projections'!$B$2:$W$322,22,FALSE)</f>
        <v>$3</v>
      </c>
    </row>
    <row customHeight="1" r="301" ht="15.0">
      <c s="44" r="A301">
        <v>299.0</v>
      </c>
      <c t="str" s="29" r="B301">
        <f>'Razzball Projections'!B300</f>
        <v>St. Louis Rams (DST)</v>
      </c>
      <c t="str" s="4" r="C301">
        <f>VLOOKUP(B301,'Razzball Projections'!$B$2:$W$322,2,FALSE)</f>
        <v>DST</v>
      </c>
      <c t="str" s="4" r="D301">
        <f>VLOOKUP(B301,'Razzball Projections'!$B$2:$W$322,3,FALSE)</f>
        <v>STL</v>
      </c>
      <c t="str" s="4" r="E301">
        <f>VLOOKUP(B301,'Rankings - Cheat Sheet'!$B$3:$E$323,4,FALSE)</f>
        <v/>
      </c>
      <c t="str" s="4" r="F301">
        <f>VLOOKUP(B301,'Razzball Projections'!$B$2:$W$322,4,FALSE)</f>
        <v>0</v>
      </c>
      <c t="str" s="4" r="G301">
        <f>VLOOKUP(B301,'Razzball Projections'!$B$2:$W$322,5,FALSE)</f>
        <v>0</v>
      </c>
      <c t="str" s="4" r="H301">
        <f>VLOOKUP(B301,'Razzball Projections'!$B$2:$W$322,6,FALSE)</f>
        <v>0</v>
      </c>
      <c t="str" s="4" r="I301">
        <f>VLOOKUP(B301,'Razzball Projections'!$B$2:$W$322,7,FALSE)</f>
        <v>0</v>
      </c>
      <c t="str" s="4" r="J301">
        <f>VLOOKUP(B301,'Razzball Projections'!$B$2:$W$322,8,FALSE)</f>
        <v>0</v>
      </c>
      <c t="str" s="4" r="K301">
        <f>VLOOKUP(B301,'Razzball Projections'!$B$2:$W$322,9,FALSE)</f>
        <v>0</v>
      </c>
      <c t="str" s="4" r="L301">
        <f>VLOOKUP(B301,'Razzball Projections'!$B$2:$W$322,10,FALSE)</f>
        <v>0</v>
      </c>
      <c t="str" s="4" r="M301">
        <f>VLOOKUP(B301,'Razzball Projections'!$B$2:$W$322,11,FALSE)</f>
        <v>0</v>
      </c>
      <c t="str" s="4" r="N301">
        <f>VLOOKUP(B301,'Razzball Projections'!$B$2:$W$322,12,FALSE)</f>
        <v>0</v>
      </c>
      <c t="str" s="4" r="O301">
        <f>VLOOKUP(B301,'Razzball Projections'!$B$2:$W$322,13,FALSE)</f>
        <v>0</v>
      </c>
      <c t="str" s="4" r="P301">
        <f>VLOOKUP(B301,'Razzball Projections'!$B$2:$W$322,14,FALSE)</f>
        <v>0</v>
      </c>
      <c t="str" s="4" r="Q301">
        <f>VLOOKUP(B301,'Razzball Projections'!$B$2:$W$322,15,FALSE)</f>
        <v>0</v>
      </c>
      <c t="str" s="4" r="R301">
        <f>VLOOKUP(B301,'Razzball Projections'!$B$2:$W$322,16,FALSE)</f>
        <v>0</v>
      </c>
      <c t="str" s="33" r="S301">
        <f>VLOOKUP(B301,'Razzball Projections'!$B$2:$W$322,17,FALSE)</f>
        <v>140.3</v>
      </c>
      <c t="str" s="33" r="T301">
        <f>VLOOKUP(B301,'Razzball Projections'!$B$2:$W$322,18,FALSE)</f>
        <v>140.3</v>
      </c>
      <c t="str" s="33" r="U301">
        <f>VLOOKUP(B301,'Razzball Projections'!$B$2:$W$322,19,FALSE)</f>
        <v>140.3</v>
      </c>
      <c t="str" s="45" r="V301">
        <f>VLOOKUP(B301,'Razzball Projections'!$B$2:$W$322,20,FALSE)</f>
        <v>$2</v>
      </c>
      <c t="str" s="45" r="W301">
        <f>VLOOKUP(B301,'Razzball Projections'!$B$2:$W$322,21,FALSE)</f>
        <v>$2</v>
      </c>
      <c t="str" s="45" r="X301">
        <f>VLOOKUP(B301,'Razzball Projections'!$B$2:$W$322,22,FALSE)</f>
        <v>$2</v>
      </c>
    </row>
    <row customHeight="1" r="302" ht="15.0">
      <c s="44" r="A302">
        <v>300.0</v>
      </c>
      <c t="str" s="29" r="B302">
        <f>'Razzball Projections'!B301</f>
        <v>Denver Broncos (DST)</v>
      </c>
      <c t="str" s="4" r="C302">
        <f>VLOOKUP(B302,'Razzball Projections'!$B$2:$W$322,2,FALSE)</f>
        <v>DST</v>
      </c>
      <c t="str" s="4" r="D302">
        <f>VLOOKUP(B302,'Razzball Projections'!$B$2:$W$322,3,FALSE)</f>
        <v>DEN</v>
      </c>
      <c t="str" s="4" r="E302">
        <f>VLOOKUP(B302,'Rankings - Cheat Sheet'!$B$3:$E$323,4,FALSE)</f>
        <v/>
      </c>
      <c t="str" s="4" r="F302">
        <f>VLOOKUP(B302,'Razzball Projections'!$B$2:$W$322,4,FALSE)</f>
        <v>0</v>
      </c>
      <c t="str" s="4" r="G302">
        <f>VLOOKUP(B302,'Razzball Projections'!$B$2:$W$322,5,FALSE)</f>
        <v>0</v>
      </c>
      <c t="str" s="4" r="H302">
        <f>VLOOKUP(B302,'Razzball Projections'!$B$2:$W$322,6,FALSE)</f>
        <v>0</v>
      </c>
      <c t="str" s="4" r="I302">
        <f>VLOOKUP(B302,'Razzball Projections'!$B$2:$W$322,7,FALSE)</f>
        <v>0</v>
      </c>
      <c t="str" s="4" r="J302">
        <f>VLOOKUP(B302,'Razzball Projections'!$B$2:$W$322,8,FALSE)</f>
        <v>0</v>
      </c>
      <c t="str" s="4" r="K302">
        <f>VLOOKUP(B302,'Razzball Projections'!$B$2:$W$322,9,FALSE)</f>
        <v>0</v>
      </c>
      <c t="str" s="4" r="L302">
        <f>VLOOKUP(B302,'Razzball Projections'!$B$2:$W$322,10,FALSE)</f>
        <v>0</v>
      </c>
      <c t="str" s="4" r="M302">
        <f>VLOOKUP(B302,'Razzball Projections'!$B$2:$W$322,11,FALSE)</f>
        <v>0</v>
      </c>
      <c t="str" s="4" r="N302">
        <f>VLOOKUP(B302,'Razzball Projections'!$B$2:$W$322,12,FALSE)</f>
        <v>0</v>
      </c>
      <c t="str" s="4" r="O302">
        <f>VLOOKUP(B302,'Razzball Projections'!$B$2:$W$322,13,FALSE)</f>
        <v>0</v>
      </c>
      <c t="str" s="4" r="P302">
        <f>VLOOKUP(B302,'Razzball Projections'!$B$2:$W$322,14,FALSE)</f>
        <v>0</v>
      </c>
      <c t="str" s="4" r="Q302">
        <f>VLOOKUP(B302,'Razzball Projections'!$B$2:$W$322,15,FALSE)</f>
        <v>0</v>
      </c>
      <c t="str" s="4" r="R302">
        <f>VLOOKUP(B302,'Razzball Projections'!$B$2:$W$322,16,FALSE)</f>
        <v>0</v>
      </c>
      <c t="str" s="33" r="S302">
        <f>VLOOKUP(B302,'Razzball Projections'!$B$2:$W$322,17,FALSE)</f>
        <v>144.3</v>
      </c>
      <c t="str" s="33" r="T302">
        <f>VLOOKUP(B302,'Razzball Projections'!$B$2:$W$322,18,FALSE)</f>
        <v>144.3</v>
      </c>
      <c t="str" s="33" r="U302">
        <f>VLOOKUP(B302,'Razzball Projections'!$B$2:$W$322,19,FALSE)</f>
        <v>144.3</v>
      </c>
      <c t="str" s="45" r="V302">
        <f>VLOOKUP(B302,'Razzball Projections'!$B$2:$W$322,20,FALSE)</f>
        <v>$2</v>
      </c>
      <c t="str" s="45" r="W302">
        <f>VLOOKUP(B302,'Razzball Projections'!$B$2:$W$322,21,FALSE)</f>
        <v>$2</v>
      </c>
      <c t="str" s="45" r="X302">
        <f>VLOOKUP(B302,'Razzball Projections'!$B$2:$W$322,22,FALSE)</f>
        <v>$2</v>
      </c>
    </row>
    <row customHeight="1" r="303" ht="15.0">
      <c s="44" r="A303">
        <v>301.0</v>
      </c>
      <c t="str" s="29" r="B303">
        <f>'Razzball Projections'!B302</f>
        <v>Arizona Cardinals (DST)</v>
      </c>
      <c t="str" s="4" r="C303">
        <f>VLOOKUP(B303,'Razzball Projections'!$B$2:$W$322,2,FALSE)</f>
        <v>DST</v>
      </c>
      <c t="str" s="4" r="D303">
        <f>VLOOKUP(B303,'Razzball Projections'!$B$2:$W$322,3,FALSE)</f>
        <v>ARI</v>
      </c>
      <c t="str" s="4" r="E303">
        <f>VLOOKUP(B303,'Rankings - Cheat Sheet'!$B$3:$E$323,4,FALSE)</f>
        <v/>
      </c>
      <c t="str" s="4" r="F303">
        <f>VLOOKUP(B303,'Razzball Projections'!$B$2:$W$322,4,FALSE)</f>
        <v>0</v>
      </c>
      <c t="str" s="4" r="G303">
        <f>VLOOKUP(B303,'Razzball Projections'!$B$2:$W$322,5,FALSE)</f>
        <v>0</v>
      </c>
      <c t="str" s="4" r="H303">
        <f>VLOOKUP(B303,'Razzball Projections'!$B$2:$W$322,6,FALSE)</f>
        <v>0</v>
      </c>
      <c t="str" s="4" r="I303">
        <f>VLOOKUP(B303,'Razzball Projections'!$B$2:$W$322,7,FALSE)</f>
        <v>0</v>
      </c>
      <c t="str" s="4" r="J303">
        <f>VLOOKUP(B303,'Razzball Projections'!$B$2:$W$322,8,FALSE)</f>
        <v>0</v>
      </c>
      <c t="str" s="4" r="K303">
        <f>VLOOKUP(B303,'Razzball Projections'!$B$2:$W$322,9,FALSE)</f>
        <v>0</v>
      </c>
      <c t="str" s="4" r="L303">
        <f>VLOOKUP(B303,'Razzball Projections'!$B$2:$W$322,10,FALSE)</f>
        <v>0</v>
      </c>
      <c t="str" s="4" r="M303">
        <f>VLOOKUP(B303,'Razzball Projections'!$B$2:$W$322,11,FALSE)</f>
        <v>0</v>
      </c>
      <c t="str" s="4" r="N303">
        <f>VLOOKUP(B303,'Razzball Projections'!$B$2:$W$322,12,FALSE)</f>
        <v>0</v>
      </c>
      <c t="str" s="4" r="O303">
        <f>VLOOKUP(B303,'Razzball Projections'!$B$2:$W$322,13,FALSE)</f>
        <v>0</v>
      </c>
      <c t="str" s="4" r="P303">
        <f>VLOOKUP(B303,'Razzball Projections'!$B$2:$W$322,14,FALSE)</f>
        <v>0</v>
      </c>
      <c t="str" s="4" r="Q303">
        <f>VLOOKUP(B303,'Razzball Projections'!$B$2:$W$322,15,FALSE)</f>
        <v>0</v>
      </c>
      <c t="str" s="4" r="R303">
        <f>VLOOKUP(B303,'Razzball Projections'!$B$2:$W$322,16,FALSE)</f>
        <v>0</v>
      </c>
      <c t="str" s="33" r="S303">
        <f>VLOOKUP(B303,'Razzball Projections'!$B$2:$W$322,17,FALSE)</f>
        <v>150.4</v>
      </c>
      <c t="str" s="33" r="T303">
        <f>VLOOKUP(B303,'Razzball Projections'!$B$2:$W$322,18,FALSE)</f>
        <v>150.4</v>
      </c>
      <c t="str" s="33" r="U303">
        <f>VLOOKUP(B303,'Razzball Projections'!$B$2:$W$322,19,FALSE)</f>
        <v>150.4</v>
      </c>
      <c t="str" s="45" r="V303">
        <f>VLOOKUP(B303,'Razzball Projections'!$B$2:$W$322,20,FALSE)</f>
        <v>$2</v>
      </c>
      <c t="str" s="45" r="W303">
        <f>VLOOKUP(B303,'Razzball Projections'!$B$2:$W$322,21,FALSE)</f>
        <v>$2</v>
      </c>
      <c t="str" s="45" r="X303">
        <f>VLOOKUP(B303,'Razzball Projections'!$B$2:$W$322,22,FALSE)</f>
        <v>$2</v>
      </c>
    </row>
    <row customHeight="1" r="304" ht="15.0">
      <c s="44" r="A304">
        <v>302.0</v>
      </c>
      <c t="str" s="29" r="B304">
        <f>'Razzball Projections'!B303</f>
        <v>Cincinnati Bengals (DST)</v>
      </c>
      <c t="str" s="4" r="C304">
        <f>VLOOKUP(B304,'Razzball Projections'!$B$2:$W$322,2,FALSE)</f>
        <v>DST</v>
      </c>
      <c t="str" s="4" r="D304">
        <f>VLOOKUP(B304,'Razzball Projections'!$B$2:$W$322,3,FALSE)</f>
        <v>CIN</v>
      </c>
      <c t="str" s="4" r="E304">
        <f>VLOOKUP(B304,'Rankings - Cheat Sheet'!$B$3:$E$323,4,FALSE)</f>
        <v/>
      </c>
      <c t="str" s="4" r="F304">
        <f>VLOOKUP(B304,'Razzball Projections'!$B$2:$W$322,4,FALSE)</f>
        <v>0</v>
      </c>
      <c t="str" s="4" r="G304">
        <f>VLOOKUP(B304,'Razzball Projections'!$B$2:$W$322,5,FALSE)</f>
        <v>0</v>
      </c>
      <c t="str" s="4" r="H304">
        <f>VLOOKUP(B304,'Razzball Projections'!$B$2:$W$322,6,FALSE)</f>
        <v>0</v>
      </c>
      <c t="str" s="4" r="I304">
        <f>VLOOKUP(B304,'Razzball Projections'!$B$2:$W$322,7,FALSE)</f>
        <v>0</v>
      </c>
      <c t="str" s="4" r="J304">
        <f>VLOOKUP(B304,'Razzball Projections'!$B$2:$W$322,8,FALSE)</f>
        <v>0</v>
      </c>
      <c t="str" s="4" r="K304">
        <f>VLOOKUP(B304,'Razzball Projections'!$B$2:$W$322,9,FALSE)</f>
        <v>0</v>
      </c>
      <c t="str" s="4" r="L304">
        <f>VLOOKUP(B304,'Razzball Projections'!$B$2:$W$322,10,FALSE)</f>
        <v>0</v>
      </c>
      <c t="str" s="4" r="M304">
        <f>VLOOKUP(B304,'Razzball Projections'!$B$2:$W$322,11,FALSE)</f>
        <v>0</v>
      </c>
      <c t="str" s="4" r="N304">
        <f>VLOOKUP(B304,'Razzball Projections'!$B$2:$W$322,12,FALSE)</f>
        <v>0</v>
      </c>
      <c t="str" s="4" r="O304">
        <f>VLOOKUP(B304,'Razzball Projections'!$B$2:$W$322,13,FALSE)</f>
        <v>0</v>
      </c>
      <c t="str" s="4" r="P304">
        <f>VLOOKUP(B304,'Razzball Projections'!$B$2:$W$322,14,FALSE)</f>
        <v>0</v>
      </c>
      <c t="str" s="4" r="Q304">
        <f>VLOOKUP(B304,'Razzball Projections'!$B$2:$W$322,15,FALSE)</f>
        <v>0</v>
      </c>
      <c t="str" s="4" r="R304">
        <f>VLOOKUP(B304,'Razzball Projections'!$B$2:$W$322,16,FALSE)</f>
        <v>0</v>
      </c>
      <c t="str" s="33" r="S304">
        <f>VLOOKUP(B304,'Razzball Projections'!$B$2:$W$322,17,FALSE)</f>
        <v>169.4</v>
      </c>
      <c t="str" s="33" r="T304">
        <f>VLOOKUP(B304,'Razzball Projections'!$B$2:$W$322,18,FALSE)</f>
        <v>169.4</v>
      </c>
      <c t="str" s="33" r="U304">
        <f>VLOOKUP(B304,'Razzball Projections'!$B$2:$W$322,19,FALSE)</f>
        <v>169.4</v>
      </c>
      <c t="str" s="45" r="V304">
        <f>VLOOKUP(B304,'Razzball Projections'!$B$2:$W$322,20,FALSE)</f>
        <v>$2</v>
      </c>
      <c t="str" s="45" r="W304">
        <f>VLOOKUP(B304,'Razzball Projections'!$B$2:$W$322,21,FALSE)</f>
        <v>$2</v>
      </c>
      <c t="str" s="45" r="X304">
        <f>VLOOKUP(B304,'Razzball Projections'!$B$2:$W$322,22,FALSE)</f>
        <v>$2</v>
      </c>
    </row>
    <row customHeight="1" r="305" ht="15.0">
      <c s="44" r="A305">
        <v>303.0</v>
      </c>
      <c t="str" s="29" r="B305">
        <f>'Razzball Projections'!B304</f>
        <v>San Francisco 49ers (DST)</v>
      </c>
      <c t="str" s="4" r="C305">
        <f>VLOOKUP(B305,'Razzball Projections'!$B$2:$W$322,2,FALSE)</f>
        <v>DST</v>
      </c>
      <c t="str" s="4" r="D305">
        <f>VLOOKUP(B305,'Razzball Projections'!$B$2:$W$322,3,FALSE)</f>
        <v>SF</v>
      </c>
      <c t="str" s="4" r="E305">
        <f>VLOOKUP(B305,'Rankings - Cheat Sheet'!$B$3:$E$323,4,FALSE)</f>
        <v/>
      </c>
      <c t="str" s="4" r="F305">
        <f>VLOOKUP(B305,'Razzball Projections'!$B$2:$W$322,4,FALSE)</f>
        <v>0</v>
      </c>
      <c t="str" s="4" r="G305">
        <f>VLOOKUP(B305,'Razzball Projections'!$B$2:$W$322,5,FALSE)</f>
        <v>0</v>
      </c>
      <c t="str" s="4" r="H305">
        <f>VLOOKUP(B305,'Razzball Projections'!$B$2:$W$322,6,FALSE)</f>
        <v>0</v>
      </c>
      <c t="str" s="4" r="I305">
        <f>VLOOKUP(B305,'Razzball Projections'!$B$2:$W$322,7,FALSE)</f>
        <v>0</v>
      </c>
      <c t="str" s="4" r="J305">
        <f>VLOOKUP(B305,'Razzball Projections'!$B$2:$W$322,8,FALSE)</f>
        <v>0</v>
      </c>
      <c t="str" s="4" r="K305">
        <f>VLOOKUP(B305,'Razzball Projections'!$B$2:$W$322,9,FALSE)</f>
        <v>0</v>
      </c>
      <c t="str" s="4" r="L305">
        <f>VLOOKUP(B305,'Razzball Projections'!$B$2:$W$322,10,FALSE)</f>
        <v>0</v>
      </c>
      <c t="str" s="4" r="M305">
        <f>VLOOKUP(B305,'Razzball Projections'!$B$2:$W$322,11,FALSE)</f>
        <v>0</v>
      </c>
      <c t="str" s="4" r="N305">
        <f>VLOOKUP(B305,'Razzball Projections'!$B$2:$W$322,12,FALSE)</f>
        <v>0</v>
      </c>
      <c t="str" s="4" r="O305">
        <f>VLOOKUP(B305,'Razzball Projections'!$B$2:$W$322,13,FALSE)</f>
        <v>0</v>
      </c>
      <c t="str" s="4" r="P305">
        <f>VLOOKUP(B305,'Razzball Projections'!$B$2:$W$322,14,FALSE)</f>
        <v>0</v>
      </c>
      <c t="str" s="4" r="Q305">
        <f>VLOOKUP(B305,'Razzball Projections'!$B$2:$W$322,15,FALSE)</f>
        <v>0</v>
      </c>
      <c t="str" s="4" r="R305">
        <f>VLOOKUP(B305,'Razzball Projections'!$B$2:$W$322,16,FALSE)</f>
        <v>0</v>
      </c>
      <c t="str" s="33" r="S305">
        <f>VLOOKUP(B305,'Razzball Projections'!$B$2:$W$322,17,FALSE)</f>
        <v>161.5</v>
      </c>
      <c t="str" s="33" r="T305">
        <f>VLOOKUP(B305,'Razzball Projections'!$B$2:$W$322,18,FALSE)</f>
        <v>161.5</v>
      </c>
      <c t="str" s="33" r="U305">
        <f>VLOOKUP(B305,'Razzball Projections'!$B$2:$W$322,19,FALSE)</f>
        <v>161.5</v>
      </c>
      <c t="str" s="45" r="V305">
        <f>VLOOKUP(B305,'Razzball Projections'!$B$2:$W$322,20,FALSE)</f>
        <v>$2</v>
      </c>
      <c t="str" s="45" r="W305">
        <f>VLOOKUP(B305,'Razzball Projections'!$B$2:$W$322,21,FALSE)</f>
        <v>$2</v>
      </c>
      <c t="str" s="45" r="X305">
        <f>VLOOKUP(B305,'Razzball Projections'!$B$2:$W$322,22,FALSE)</f>
        <v>$2</v>
      </c>
    </row>
    <row customHeight="1" r="306" ht="15.0">
      <c s="44" r="A306">
        <v>304.0</v>
      </c>
      <c t="str" s="29" r="B306">
        <f>'Razzball Projections'!B305</f>
        <v>New England Patriots (DST)</v>
      </c>
      <c t="str" s="4" r="C306">
        <f>VLOOKUP(B306,'Razzball Projections'!$B$2:$W$322,2,FALSE)</f>
        <v>DST</v>
      </c>
      <c t="str" s="4" r="D306">
        <f>VLOOKUP(B306,'Razzball Projections'!$B$2:$W$322,3,FALSE)</f>
        <v>NE</v>
      </c>
      <c t="str" s="4" r="E306">
        <f>VLOOKUP(B306,'Rankings - Cheat Sheet'!$B$3:$E$323,4,FALSE)</f>
        <v/>
      </c>
      <c t="str" s="4" r="F306">
        <f>VLOOKUP(B306,'Razzball Projections'!$B$2:$W$322,4,FALSE)</f>
        <v>0</v>
      </c>
      <c t="str" s="4" r="G306">
        <f>VLOOKUP(B306,'Razzball Projections'!$B$2:$W$322,5,FALSE)</f>
        <v>0</v>
      </c>
      <c t="str" s="4" r="H306">
        <f>VLOOKUP(B306,'Razzball Projections'!$B$2:$W$322,6,FALSE)</f>
        <v>0</v>
      </c>
      <c t="str" s="4" r="I306">
        <f>VLOOKUP(B306,'Razzball Projections'!$B$2:$W$322,7,FALSE)</f>
        <v>0</v>
      </c>
      <c t="str" s="4" r="J306">
        <f>VLOOKUP(B306,'Razzball Projections'!$B$2:$W$322,8,FALSE)</f>
        <v>0</v>
      </c>
      <c t="str" s="4" r="K306">
        <f>VLOOKUP(B306,'Razzball Projections'!$B$2:$W$322,9,FALSE)</f>
        <v>0</v>
      </c>
      <c t="str" s="4" r="L306">
        <f>VLOOKUP(B306,'Razzball Projections'!$B$2:$W$322,10,FALSE)</f>
        <v>0</v>
      </c>
      <c t="str" s="4" r="M306">
        <f>VLOOKUP(B306,'Razzball Projections'!$B$2:$W$322,11,FALSE)</f>
        <v>0</v>
      </c>
      <c t="str" s="4" r="N306">
        <f>VLOOKUP(B306,'Razzball Projections'!$B$2:$W$322,12,FALSE)</f>
        <v>0</v>
      </c>
      <c t="str" s="4" r="O306">
        <f>VLOOKUP(B306,'Razzball Projections'!$B$2:$W$322,13,FALSE)</f>
        <v>0</v>
      </c>
      <c t="str" s="4" r="P306">
        <f>VLOOKUP(B306,'Razzball Projections'!$B$2:$W$322,14,FALSE)</f>
        <v>0</v>
      </c>
      <c t="str" s="4" r="Q306">
        <f>VLOOKUP(B306,'Razzball Projections'!$B$2:$W$322,15,FALSE)</f>
        <v>0</v>
      </c>
      <c t="str" s="4" r="R306">
        <f>VLOOKUP(B306,'Razzball Projections'!$B$2:$W$322,16,FALSE)</f>
        <v>0</v>
      </c>
      <c t="str" s="33" r="S306">
        <f>VLOOKUP(B306,'Razzball Projections'!$B$2:$W$322,17,FALSE)</f>
        <v>139.5</v>
      </c>
      <c t="str" s="33" r="T306">
        <f>VLOOKUP(B306,'Razzball Projections'!$B$2:$W$322,18,FALSE)</f>
        <v>139.5</v>
      </c>
      <c t="str" s="33" r="U306">
        <f>VLOOKUP(B306,'Razzball Projections'!$B$2:$W$322,19,FALSE)</f>
        <v>139.5</v>
      </c>
      <c t="str" s="45" r="V306">
        <f>VLOOKUP(B306,'Razzball Projections'!$B$2:$W$322,20,FALSE)</f>
        <v>$1</v>
      </c>
      <c t="str" s="45" r="W306">
        <f>VLOOKUP(B306,'Razzball Projections'!$B$2:$W$322,21,FALSE)</f>
        <v>$1</v>
      </c>
      <c t="str" s="45" r="X306">
        <f>VLOOKUP(B306,'Razzball Projections'!$B$2:$W$322,22,FALSE)</f>
        <v>$1</v>
      </c>
    </row>
    <row customHeight="1" r="307" ht="15.0">
      <c s="44" r="A307">
        <v>305.0</v>
      </c>
      <c t="str" s="29" r="B307">
        <f>'Razzball Projections'!B306</f>
        <v>Chicago Bears (DST)</v>
      </c>
      <c t="str" s="4" r="C307">
        <f>VLOOKUP(B307,'Razzball Projections'!$B$2:$W$322,2,FALSE)</f>
        <v>DST</v>
      </c>
      <c t="str" s="4" r="D307">
        <f>VLOOKUP(B307,'Razzball Projections'!$B$2:$W$322,3,FALSE)</f>
        <v>CHI</v>
      </c>
      <c t="str" s="4" r="E307">
        <f>VLOOKUP(B307,'Rankings - Cheat Sheet'!$B$3:$E$323,4,FALSE)</f>
        <v/>
      </c>
      <c t="str" s="4" r="F307">
        <f>VLOOKUP(B307,'Razzball Projections'!$B$2:$W$322,4,FALSE)</f>
        <v>0</v>
      </c>
      <c t="str" s="4" r="G307">
        <f>VLOOKUP(B307,'Razzball Projections'!$B$2:$W$322,5,FALSE)</f>
        <v>0</v>
      </c>
      <c t="str" s="4" r="H307">
        <f>VLOOKUP(B307,'Razzball Projections'!$B$2:$W$322,6,FALSE)</f>
        <v>0</v>
      </c>
      <c t="str" s="4" r="I307">
        <f>VLOOKUP(B307,'Razzball Projections'!$B$2:$W$322,7,FALSE)</f>
        <v>0</v>
      </c>
      <c t="str" s="4" r="J307">
        <f>VLOOKUP(B307,'Razzball Projections'!$B$2:$W$322,8,FALSE)</f>
        <v>0</v>
      </c>
      <c t="str" s="4" r="K307">
        <f>VLOOKUP(B307,'Razzball Projections'!$B$2:$W$322,9,FALSE)</f>
        <v>0</v>
      </c>
      <c t="str" s="4" r="L307">
        <f>VLOOKUP(B307,'Razzball Projections'!$B$2:$W$322,10,FALSE)</f>
        <v>0</v>
      </c>
      <c t="str" s="4" r="M307">
        <f>VLOOKUP(B307,'Razzball Projections'!$B$2:$W$322,11,FALSE)</f>
        <v>0</v>
      </c>
      <c t="str" s="4" r="N307">
        <f>VLOOKUP(B307,'Razzball Projections'!$B$2:$W$322,12,FALSE)</f>
        <v>0</v>
      </c>
      <c t="str" s="4" r="O307">
        <f>VLOOKUP(B307,'Razzball Projections'!$B$2:$W$322,13,FALSE)</f>
        <v>0</v>
      </c>
      <c t="str" s="4" r="P307">
        <f>VLOOKUP(B307,'Razzball Projections'!$B$2:$W$322,14,FALSE)</f>
        <v>0</v>
      </c>
      <c t="str" s="4" r="Q307">
        <f>VLOOKUP(B307,'Razzball Projections'!$B$2:$W$322,15,FALSE)</f>
        <v>0</v>
      </c>
      <c t="str" s="4" r="R307">
        <f>VLOOKUP(B307,'Razzball Projections'!$B$2:$W$322,16,FALSE)</f>
        <v>0</v>
      </c>
      <c t="str" s="33" r="S307">
        <f>VLOOKUP(B307,'Razzball Projections'!$B$2:$W$322,17,FALSE)</f>
        <v>111.5</v>
      </c>
      <c t="str" s="33" r="T307">
        <f>VLOOKUP(B307,'Razzball Projections'!$B$2:$W$322,18,FALSE)</f>
        <v>111.5</v>
      </c>
      <c t="str" s="33" r="U307">
        <f>VLOOKUP(B307,'Razzball Projections'!$B$2:$W$322,19,FALSE)</f>
        <v>111.5</v>
      </c>
      <c t="str" s="45" r="V307">
        <f>VLOOKUP(B307,'Razzball Projections'!$B$2:$W$322,20,FALSE)</f>
        <v>$1</v>
      </c>
      <c t="str" s="45" r="W307">
        <f>VLOOKUP(B307,'Razzball Projections'!$B$2:$W$322,21,FALSE)</f>
        <v>$1</v>
      </c>
      <c t="str" s="45" r="X307">
        <f>VLOOKUP(B307,'Razzball Projections'!$B$2:$W$322,22,FALSE)</f>
        <v>$1</v>
      </c>
    </row>
    <row customHeight="1" r="308" ht="15.0">
      <c s="44" r="A308">
        <v>306.0</v>
      </c>
      <c t="str" s="29" r="B308">
        <f>'Razzball Projections'!B307</f>
        <v>Stephen Gostkowski</v>
      </c>
      <c t="str" s="4" r="C308">
        <f>VLOOKUP(B308,'Razzball Projections'!$B$2:$W$322,2,FALSE)</f>
        <v>K</v>
      </c>
      <c t="str" s="4" r="D308">
        <f>VLOOKUP(B308,'Razzball Projections'!$B$2:$W$322,3,FALSE)</f>
        <v>NE</v>
      </c>
      <c t="str" s="4" r="E308">
        <f>VLOOKUP(B308,'Rankings - Cheat Sheet'!$B$3:$E$323,4,FALSE)</f>
        <v/>
      </c>
      <c t="str" s="4" r="F308">
        <f>VLOOKUP(B308,'Razzball Projections'!$B$2:$W$322,4,FALSE)</f>
        <v>0</v>
      </c>
      <c t="str" s="4" r="G308">
        <f>VLOOKUP(B308,'Razzball Projections'!$B$2:$W$322,5,FALSE)</f>
        <v>0</v>
      </c>
      <c t="str" s="4" r="H308">
        <f>VLOOKUP(B308,'Razzball Projections'!$B$2:$W$322,6,FALSE)</f>
        <v>0</v>
      </c>
      <c t="str" s="4" r="I308">
        <f>VLOOKUP(B308,'Razzball Projections'!$B$2:$W$322,7,FALSE)</f>
        <v>0</v>
      </c>
      <c t="str" s="4" r="J308">
        <f>VLOOKUP(B308,'Razzball Projections'!$B$2:$W$322,8,FALSE)</f>
        <v>0</v>
      </c>
      <c t="str" s="4" r="K308">
        <f>VLOOKUP(B308,'Razzball Projections'!$B$2:$W$322,9,FALSE)</f>
        <v>0</v>
      </c>
      <c t="str" s="4" r="L308">
        <f>VLOOKUP(B308,'Razzball Projections'!$B$2:$W$322,10,FALSE)</f>
        <v>0</v>
      </c>
      <c t="str" s="4" r="M308">
        <f>VLOOKUP(B308,'Razzball Projections'!$B$2:$W$322,11,FALSE)</f>
        <v>0</v>
      </c>
      <c t="str" s="4" r="N308">
        <f>VLOOKUP(B308,'Razzball Projections'!$B$2:$W$322,12,FALSE)</f>
        <v>0</v>
      </c>
      <c t="str" s="4" r="O308">
        <f>VLOOKUP(B308,'Razzball Projections'!$B$2:$W$322,13,FALSE)</f>
        <v>0</v>
      </c>
      <c t="str" s="4" r="P308">
        <f>VLOOKUP(B308,'Razzball Projections'!$B$2:$W$322,14,FALSE)</f>
        <v>0</v>
      </c>
      <c t="str" s="4" r="Q308">
        <f>VLOOKUP(B308,'Razzball Projections'!$B$2:$W$322,15,FALSE)</f>
        <v>0</v>
      </c>
      <c t="str" s="4" r="R308">
        <f>VLOOKUP(B308,'Razzball Projections'!$B$2:$W$322,16,FALSE)</f>
        <v>0</v>
      </c>
      <c t="str" s="33" r="S308">
        <f>VLOOKUP(B308,'Razzball Projections'!$B$2:$W$322,17,FALSE)</f>
        <v>2.4</v>
      </c>
      <c t="str" s="33" r="T308">
        <f>VLOOKUP(B308,'Razzball Projections'!$B$2:$W$322,18,FALSE)</f>
        <v>2.4</v>
      </c>
      <c t="str" s="33" r="U308">
        <f>VLOOKUP(B308,'Razzball Projections'!$B$2:$W$322,19,FALSE)</f>
        <v>2.4</v>
      </c>
      <c t="str" s="45" r="V308">
        <f>VLOOKUP(B308,'Razzball Projections'!$B$2:$W$322,20,FALSE)</f>
        <v>$1</v>
      </c>
      <c t="str" s="45" r="W308">
        <f>VLOOKUP(B308,'Razzball Projections'!$B$2:$W$322,21,FALSE)</f>
        <v>$1</v>
      </c>
      <c t="str" s="45" r="X308">
        <f>VLOOKUP(B308,'Razzball Projections'!$B$2:$W$322,22,FALSE)</f>
        <v>$1</v>
      </c>
    </row>
    <row customHeight="1" r="309" ht="15.0">
      <c s="44" r="A309">
        <v>307.0</v>
      </c>
      <c t="str" s="29" r="B309">
        <f>'Razzball Projections'!B308</f>
        <v>Phil Dawson</v>
      </c>
      <c t="str" s="4" r="C309">
        <f>VLOOKUP(B309,'Razzball Projections'!$B$2:$W$322,2,FALSE)</f>
        <v>K</v>
      </c>
      <c t="str" s="4" r="D309">
        <f>VLOOKUP(B309,'Razzball Projections'!$B$2:$W$322,3,FALSE)</f>
        <v>SF</v>
      </c>
      <c t="str" s="4" r="E309">
        <f>VLOOKUP(B309,'Rankings - Cheat Sheet'!$B$3:$E$323,4,FALSE)</f>
        <v/>
      </c>
      <c t="str" s="4" r="F309">
        <f>VLOOKUP(B309,'Razzball Projections'!$B$2:$W$322,4,FALSE)</f>
        <v>0</v>
      </c>
      <c t="str" s="4" r="G309">
        <f>VLOOKUP(B309,'Razzball Projections'!$B$2:$W$322,5,FALSE)</f>
        <v>0</v>
      </c>
      <c t="str" s="4" r="H309">
        <f>VLOOKUP(B309,'Razzball Projections'!$B$2:$W$322,6,FALSE)</f>
        <v>0</v>
      </c>
      <c t="str" s="4" r="I309">
        <f>VLOOKUP(B309,'Razzball Projections'!$B$2:$W$322,7,FALSE)</f>
        <v>0</v>
      </c>
      <c t="str" s="4" r="J309">
        <f>VLOOKUP(B309,'Razzball Projections'!$B$2:$W$322,8,FALSE)</f>
        <v>0</v>
      </c>
      <c t="str" s="4" r="K309">
        <f>VLOOKUP(B309,'Razzball Projections'!$B$2:$W$322,9,FALSE)</f>
        <v>0</v>
      </c>
      <c t="str" s="4" r="L309">
        <f>VLOOKUP(B309,'Razzball Projections'!$B$2:$W$322,10,FALSE)</f>
        <v>0</v>
      </c>
      <c t="str" s="4" r="M309">
        <f>VLOOKUP(B309,'Razzball Projections'!$B$2:$W$322,11,FALSE)</f>
        <v>0</v>
      </c>
      <c t="str" s="4" r="N309">
        <f>VLOOKUP(B309,'Razzball Projections'!$B$2:$W$322,12,FALSE)</f>
        <v>0</v>
      </c>
      <c t="str" s="4" r="O309">
        <f>VLOOKUP(B309,'Razzball Projections'!$B$2:$W$322,13,FALSE)</f>
        <v>0</v>
      </c>
      <c t="str" s="4" r="P309">
        <f>VLOOKUP(B309,'Razzball Projections'!$B$2:$W$322,14,FALSE)</f>
        <v>0</v>
      </c>
      <c t="str" s="4" r="Q309">
        <f>VLOOKUP(B309,'Razzball Projections'!$B$2:$W$322,15,FALSE)</f>
        <v>0</v>
      </c>
      <c t="str" s="4" r="R309">
        <f>VLOOKUP(B309,'Razzball Projections'!$B$2:$W$322,16,FALSE)</f>
        <v>0</v>
      </c>
      <c t="str" s="33" r="S309">
        <f>VLOOKUP(B309,'Razzball Projections'!$B$2:$W$322,17,FALSE)</f>
        <v>3.2</v>
      </c>
      <c t="str" s="33" r="T309">
        <f>VLOOKUP(B309,'Razzball Projections'!$B$2:$W$322,18,FALSE)</f>
        <v>3.2</v>
      </c>
      <c t="str" s="33" r="U309">
        <f>VLOOKUP(B309,'Razzball Projections'!$B$2:$W$322,19,FALSE)</f>
        <v>3.2</v>
      </c>
      <c t="str" s="45" r="V309">
        <f>VLOOKUP(B309,'Razzball Projections'!$B$2:$W$322,20,FALSE)</f>
        <v>$1</v>
      </c>
      <c t="str" s="45" r="W309">
        <f>VLOOKUP(B309,'Razzball Projections'!$B$2:$W$322,21,FALSE)</f>
        <v>$1</v>
      </c>
      <c t="str" s="45" r="X309">
        <f>VLOOKUP(B309,'Razzball Projections'!$B$2:$W$322,22,FALSE)</f>
        <v>$1</v>
      </c>
    </row>
    <row customHeight="1" r="310" ht="15.0">
      <c s="44" r="A310">
        <v>308.0</v>
      </c>
      <c t="str" s="29" r="B310">
        <f>'Razzball Projections'!B309</f>
        <v>Green Bay Packers (DST)</v>
      </c>
      <c t="str" s="4" r="C310">
        <f>VLOOKUP(B310,'Razzball Projections'!$B$2:$W$322,2,FALSE)</f>
        <v>DST</v>
      </c>
      <c t="str" s="4" r="D310">
        <f>VLOOKUP(B310,'Razzball Projections'!$B$2:$W$322,3,FALSE)</f>
        <v>GB</v>
      </c>
      <c t="str" s="4" r="E310">
        <f>VLOOKUP(B310,'Rankings - Cheat Sheet'!$B$3:$E$323,4,FALSE)</f>
        <v/>
      </c>
      <c t="str" s="4" r="F310">
        <f>VLOOKUP(B310,'Razzball Projections'!$B$2:$W$322,4,FALSE)</f>
        <v>0</v>
      </c>
      <c t="str" s="4" r="G310">
        <f>VLOOKUP(B310,'Razzball Projections'!$B$2:$W$322,5,FALSE)</f>
        <v>0</v>
      </c>
      <c t="str" s="4" r="H310">
        <f>VLOOKUP(B310,'Razzball Projections'!$B$2:$W$322,6,FALSE)</f>
        <v>0</v>
      </c>
      <c t="str" s="4" r="I310">
        <f>VLOOKUP(B310,'Razzball Projections'!$B$2:$W$322,7,FALSE)</f>
        <v>0</v>
      </c>
      <c t="str" s="4" r="J310">
        <f>VLOOKUP(B310,'Razzball Projections'!$B$2:$W$322,8,FALSE)</f>
        <v>0</v>
      </c>
      <c t="str" s="4" r="K310">
        <f>VLOOKUP(B310,'Razzball Projections'!$B$2:$W$322,9,FALSE)</f>
        <v>0</v>
      </c>
      <c t="str" s="4" r="L310">
        <f>VLOOKUP(B310,'Razzball Projections'!$B$2:$W$322,10,FALSE)</f>
        <v>0</v>
      </c>
      <c t="str" s="4" r="M310">
        <f>VLOOKUP(B310,'Razzball Projections'!$B$2:$W$322,11,FALSE)</f>
        <v>0</v>
      </c>
      <c t="str" s="4" r="N310">
        <f>VLOOKUP(B310,'Razzball Projections'!$B$2:$W$322,12,FALSE)</f>
        <v>0</v>
      </c>
      <c t="str" s="4" r="O310">
        <f>VLOOKUP(B310,'Razzball Projections'!$B$2:$W$322,13,FALSE)</f>
        <v>0</v>
      </c>
      <c t="str" s="4" r="P310">
        <f>VLOOKUP(B310,'Razzball Projections'!$B$2:$W$322,14,FALSE)</f>
        <v>0</v>
      </c>
      <c t="str" s="4" r="Q310">
        <f>VLOOKUP(B310,'Razzball Projections'!$B$2:$W$322,15,FALSE)</f>
        <v>0</v>
      </c>
      <c t="str" s="4" r="R310">
        <f>VLOOKUP(B310,'Razzball Projections'!$B$2:$W$322,16,FALSE)</f>
        <v>0</v>
      </c>
      <c t="str" s="33" r="S310">
        <f>VLOOKUP(B310,'Razzball Projections'!$B$2:$W$322,17,FALSE)</f>
        <v>106.9</v>
      </c>
      <c t="str" s="33" r="T310">
        <f>VLOOKUP(B310,'Razzball Projections'!$B$2:$W$322,18,FALSE)</f>
        <v>106.9</v>
      </c>
      <c t="str" s="33" r="U310">
        <f>VLOOKUP(B310,'Razzball Projections'!$B$2:$W$322,19,FALSE)</f>
        <v>106.9</v>
      </c>
      <c t="str" s="45" r="V310">
        <f>VLOOKUP(B310,'Razzball Projections'!$B$2:$W$322,20,FALSE)</f>
        <v>$1</v>
      </c>
      <c t="str" s="45" r="W310">
        <f>VLOOKUP(B310,'Razzball Projections'!$B$2:$W$322,21,FALSE)</f>
        <v>$1</v>
      </c>
      <c t="str" s="45" r="X310">
        <f>VLOOKUP(B310,'Razzball Projections'!$B$2:$W$322,22,FALSE)</f>
        <v>$1</v>
      </c>
    </row>
    <row customHeight="1" r="311" ht="15.0">
      <c s="44" r="A311">
        <v>309.0</v>
      </c>
      <c t="str" s="29" r="B311">
        <f>'Razzball Projections'!B310</f>
        <v>Justin Tucker</v>
      </c>
      <c t="str" s="4" r="C311">
        <f>VLOOKUP(B311,'Razzball Projections'!$B$2:$W$322,2,FALSE)</f>
        <v>K</v>
      </c>
      <c t="str" s="4" r="D311">
        <f>VLOOKUP(B311,'Razzball Projections'!$B$2:$W$322,3,FALSE)</f>
        <v>BAL</v>
      </c>
      <c t="str" s="4" r="E311">
        <f>VLOOKUP(B311,'Rankings - Cheat Sheet'!$B$3:$E$323,4,FALSE)</f>
        <v/>
      </c>
      <c t="str" s="4" r="F311">
        <f>VLOOKUP(B311,'Razzball Projections'!$B$2:$W$322,4,FALSE)</f>
        <v>0</v>
      </c>
      <c t="str" s="4" r="G311">
        <f>VLOOKUP(B311,'Razzball Projections'!$B$2:$W$322,5,FALSE)</f>
        <v>0</v>
      </c>
      <c t="str" s="4" r="H311">
        <f>VLOOKUP(B311,'Razzball Projections'!$B$2:$W$322,6,FALSE)</f>
        <v>0</v>
      </c>
      <c t="str" s="4" r="I311">
        <f>VLOOKUP(B311,'Razzball Projections'!$B$2:$W$322,7,FALSE)</f>
        <v>0</v>
      </c>
      <c t="str" s="4" r="J311">
        <f>VLOOKUP(B311,'Razzball Projections'!$B$2:$W$322,8,FALSE)</f>
        <v>0</v>
      </c>
      <c t="str" s="4" r="K311">
        <f>VLOOKUP(B311,'Razzball Projections'!$B$2:$W$322,9,FALSE)</f>
        <v>0</v>
      </c>
      <c t="str" s="4" r="L311">
        <f>VLOOKUP(B311,'Razzball Projections'!$B$2:$W$322,10,FALSE)</f>
        <v>0</v>
      </c>
      <c t="str" s="4" r="M311">
        <f>VLOOKUP(B311,'Razzball Projections'!$B$2:$W$322,11,FALSE)</f>
        <v>0</v>
      </c>
      <c t="str" s="4" r="N311">
        <f>VLOOKUP(B311,'Razzball Projections'!$B$2:$W$322,12,FALSE)</f>
        <v>0</v>
      </c>
      <c t="str" s="4" r="O311">
        <f>VLOOKUP(B311,'Razzball Projections'!$B$2:$W$322,13,FALSE)</f>
        <v>0</v>
      </c>
      <c t="str" s="4" r="P311">
        <f>VLOOKUP(B311,'Razzball Projections'!$B$2:$W$322,14,FALSE)</f>
        <v>0</v>
      </c>
      <c t="str" s="4" r="Q311">
        <f>VLOOKUP(B311,'Razzball Projections'!$B$2:$W$322,15,FALSE)</f>
        <v>0</v>
      </c>
      <c t="str" s="4" r="R311">
        <f>VLOOKUP(B311,'Razzball Projections'!$B$2:$W$322,16,FALSE)</f>
        <v>0</v>
      </c>
      <c t="str" s="33" r="S311">
        <f>VLOOKUP(B311,'Razzball Projections'!$B$2:$W$322,17,FALSE)</f>
        <v>3.1</v>
      </c>
      <c t="str" s="33" r="T311">
        <f>VLOOKUP(B311,'Razzball Projections'!$B$2:$W$322,18,FALSE)</f>
        <v>3.1</v>
      </c>
      <c t="str" s="33" r="U311">
        <f>VLOOKUP(B311,'Razzball Projections'!$B$2:$W$322,19,FALSE)</f>
        <v>3.1</v>
      </c>
      <c t="str" s="45" r="V311">
        <f>VLOOKUP(B311,'Razzball Projections'!$B$2:$W$322,20,FALSE)</f>
        <v>$1</v>
      </c>
      <c t="str" s="45" r="W311">
        <f>VLOOKUP(B311,'Razzball Projections'!$B$2:$W$322,21,FALSE)</f>
        <v>$1</v>
      </c>
      <c t="str" s="45" r="X311">
        <f>VLOOKUP(B311,'Razzball Projections'!$B$2:$W$322,22,FALSE)</f>
        <v>$1</v>
      </c>
    </row>
    <row customHeight="1" r="312" ht="15.0">
      <c s="44" r="A312">
        <v>310.0</v>
      </c>
      <c t="str" s="29" r="B312">
        <f>'Razzball Projections'!B311</f>
        <v>Matt Prater</v>
      </c>
      <c t="str" s="4" r="C312">
        <f>VLOOKUP(B312,'Razzball Projections'!$B$2:$W$322,2,FALSE)</f>
        <v>K</v>
      </c>
      <c t="str" s="4" r="D312">
        <f>VLOOKUP(B312,'Razzball Projections'!$B$2:$W$322,3,FALSE)</f>
        <v>DEN</v>
      </c>
      <c t="str" s="4" r="E312">
        <f>VLOOKUP(B312,'Rankings - Cheat Sheet'!$B$3:$E$323,4,FALSE)</f>
        <v/>
      </c>
      <c t="str" s="4" r="F312">
        <f>VLOOKUP(B312,'Razzball Projections'!$B$2:$W$322,4,FALSE)</f>
        <v>0</v>
      </c>
      <c t="str" s="4" r="G312">
        <f>VLOOKUP(B312,'Razzball Projections'!$B$2:$W$322,5,FALSE)</f>
        <v>0</v>
      </c>
      <c t="str" s="4" r="H312">
        <f>VLOOKUP(B312,'Razzball Projections'!$B$2:$W$322,6,FALSE)</f>
        <v>0</v>
      </c>
      <c t="str" s="4" r="I312">
        <f>VLOOKUP(B312,'Razzball Projections'!$B$2:$W$322,7,FALSE)</f>
        <v>0</v>
      </c>
      <c t="str" s="4" r="J312">
        <f>VLOOKUP(B312,'Razzball Projections'!$B$2:$W$322,8,FALSE)</f>
        <v>0</v>
      </c>
      <c t="str" s="4" r="K312">
        <f>VLOOKUP(B312,'Razzball Projections'!$B$2:$W$322,9,FALSE)</f>
        <v>0</v>
      </c>
      <c t="str" s="4" r="L312">
        <f>VLOOKUP(B312,'Razzball Projections'!$B$2:$W$322,10,FALSE)</f>
        <v>0</v>
      </c>
      <c t="str" s="4" r="M312">
        <f>VLOOKUP(B312,'Razzball Projections'!$B$2:$W$322,11,FALSE)</f>
        <v>0</v>
      </c>
      <c t="str" s="4" r="N312">
        <f>VLOOKUP(B312,'Razzball Projections'!$B$2:$W$322,12,FALSE)</f>
        <v>0</v>
      </c>
      <c t="str" s="4" r="O312">
        <f>VLOOKUP(B312,'Razzball Projections'!$B$2:$W$322,13,FALSE)</f>
        <v>0</v>
      </c>
      <c t="str" s="4" r="P312">
        <f>VLOOKUP(B312,'Razzball Projections'!$B$2:$W$322,14,FALSE)</f>
        <v>0</v>
      </c>
      <c t="str" s="4" r="Q312">
        <f>VLOOKUP(B312,'Razzball Projections'!$B$2:$W$322,15,FALSE)</f>
        <v>0</v>
      </c>
      <c t="str" s="4" r="R312">
        <f>VLOOKUP(B312,'Razzball Projections'!$B$2:$W$322,16,FALSE)</f>
        <v>0</v>
      </c>
      <c t="str" s="33" r="S312">
        <f>VLOOKUP(B312,'Razzball Projections'!$B$2:$W$322,17,FALSE)</f>
        <v>2.5</v>
      </c>
      <c t="str" s="33" r="T312">
        <f>VLOOKUP(B312,'Razzball Projections'!$B$2:$W$322,18,FALSE)</f>
        <v>2.5</v>
      </c>
      <c t="str" s="33" r="U312">
        <f>VLOOKUP(B312,'Razzball Projections'!$B$2:$W$322,19,FALSE)</f>
        <v>2.5</v>
      </c>
      <c t="str" s="45" r="V312">
        <f>VLOOKUP(B312,'Razzball Projections'!$B$2:$W$322,20,FALSE)</f>
        <v>$1</v>
      </c>
      <c t="str" s="45" r="W312">
        <f>VLOOKUP(B312,'Razzball Projections'!$B$2:$W$322,21,FALSE)</f>
        <v>$1</v>
      </c>
      <c t="str" s="45" r="X312">
        <f>VLOOKUP(B312,'Razzball Projections'!$B$2:$W$322,22,FALSE)</f>
        <v>$1</v>
      </c>
    </row>
    <row customHeight="1" r="313" ht="15.0">
      <c s="44" r="A313">
        <v>311.0</v>
      </c>
      <c t="str" s="29" r="B313">
        <f>'Razzball Projections'!B312</f>
        <v>Mason Crosby</v>
      </c>
      <c t="str" s="4" r="C313">
        <f>VLOOKUP(B313,'Razzball Projections'!$B$2:$W$322,2,FALSE)</f>
        <v>K</v>
      </c>
      <c t="str" s="4" r="D313">
        <f>VLOOKUP(B313,'Razzball Projections'!$B$2:$W$322,3,FALSE)</f>
        <v>GB</v>
      </c>
      <c t="str" s="4" r="E313">
        <f>VLOOKUP(B313,'Rankings - Cheat Sheet'!$B$3:$E$323,4,FALSE)</f>
        <v/>
      </c>
      <c t="str" s="4" r="F313">
        <f>VLOOKUP(B313,'Razzball Projections'!$B$2:$W$322,4,FALSE)</f>
        <v>0</v>
      </c>
      <c t="str" s="4" r="G313">
        <f>VLOOKUP(B313,'Razzball Projections'!$B$2:$W$322,5,FALSE)</f>
        <v>0</v>
      </c>
      <c t="str" s="4" r="H313">
        <f>VLOOKUP(B313,'Razzball Projections'!$B$2:$W$322,6,FALSE)</f>
        <v>0</v>
      </c>
      <c t="str" s="4" r="I313">
        <f>VLOOKUP(B313,'Razzball Projections'!$B$2:$W$322,7,FALSE)</f>
        <v>0</v>
      </c>
      <c t="str" s="4" r="J313">
        <f>VLOOKUP(B313,'Razzball Projections'!$B$2:$W$322,8,FALSE)</f>
        <v>0</v>
      </c>
      <c t="str" s="4" r="K313">
        <f>VLOOKUP(B313,'Razzball Projections'!$B$2:$W$322,9,FALSE)</f>
        <v>0</v>
      </c>
      <c t="str" s="4" r="L313">
        <f>VLOOKUP(B313,'Razzball Projections'!$B$2:$W$322,10,FALSE)</f>
        <v>0</v>
      </c>
      <c t="str" s="4" r="M313">
        <f>VLOOKUP(B313,'Razzball Projections'!$B$2:$W$322,11,FALSE)</f>
        <v>0</v>
      </c>
      <c t="str" s="4" r="N313">
        <f>VLOOKUP(B313,'Razzball Projections'!$B$2:$W$322,12,FALSE)</f>
        <v>0</v>
      </c>
      <c t="str" s="4" r="O313">
        <f>VLOOKUP(B313,'Razzball Projections'!$B$2:$W$322,13,FALSE)</f>
        <v>0</v>
      </c>
      <c t="str" s="4" r="P313">
        <f>VLOOKUP(B313,'Razzball Projections'!$B$2:$W$322,14,FALSE)</f>
        <v>0</v>
      </c>
      <c t="str" s="4" r="Q313">
        <f>VLOOKUP(B313,'Razzball Projections'!$B$2:$W$322,15,FALSE)</f>
        <v>0</v>
      </c>
      <c t="str" s="4" r="R313">
        <f>VLOOKUP(B313,'Razzball Projections'!$B$2:$W$322,16,FALSE)</f>
        <v>0</v>
      </c>
      <c t="str" s="33" r="S313">
        <f>VLOOKUP(B313,'Razzball Projections'!$B$2:$W$322,17,FALSE)</f>
        <v>3.0</v>
      </c>
      <c t="str" s="33" r="T313">
        <f>VLOOKUP(B313,'Razzball Projections'!$B$2:$W$322,18,FALSE)</f>
        <v>3.0</v>
      </c>
      <c t="str" s="33" r="U313">
        <f>VLOOKUP(B313,'Razzball Projections'!$B$2:$W$322,19,FALSE)</f>
        <v>3.0</v>
      </c>
      <c t="str" s="45" r="V313">
        <f>VLOOKUP(B313,'Razzball Projections'!$B$2:$W$322,20,FALSE)</f>
        <v>$1</v>
      </c>
      <c t="str" s="45" r="W313">
        <f>VLOOKUP(B313,'Razzball Projections'!$B$2:$W$322,21,FALSE)</f>
        <v>$1</v>
      </c>
      <c t="str" s="45" r="X313">
        <f>VLOOKUP(B313,'Razzball Projections'!$B$2:$W$322,22,FALSE)</f>
        <v>$1</v>
      </c>
    </row>
    <row customHeight="1" r="314" ht="15.0">
      <c s="44" r="A314">
        <v>312.0</v>
      </c>
      <c t="str" s="29" r="B314">
        <f>'Razzball Projections'!B313</f>
        <v>Steven Hauschka</v>
      </c>
      <c t="str" s="4" r="C314">
        <f>VLOOKUP(B314,'Razzball Projections'!$B$2:$W$322,2,FALSE)</f>
        <v>K</v>
      </c>
      <c t="str" s="4" r="D314">
        <f>VLOOKUP(B314,'Razzball Projections'!$B$2:$W$322,3,FALSE)</f>
        <v>SEA</v>
      </c>
      <c t="str" s="4" r="E314">
        <f>VLOOKUP(B314,'Rankings - Cheat Sheet'!$B$3:$E$323,4,FALSE)</f>
        <v/>
      </c>
      <c t="str" s="4" r="F314">
        <f>VLOOKUP(B314,'Razzball Projections'!$B$2:$W$322,4,FALSE)</f>
        <v>0</v>
      </c>
      <c t="str" s="4" r="G314">
        <f>VLOOKUP(B314,'Razzball Projections'!$B$2:$W$322,5,FALSE)</f>
        <v>0</v>
      </c>
      <c t="str" s="4" r="H314">
        <f>VLOOKUP(B314,'Razzball Projections'!$B$2:$W$322,6,FALSE)</f>
        <v>0</v>
      </c>
      <c t="str" s="4" r="I314">
        <f>VLOOKUP(B314,'Razzball Projections'!$B$2:$W$322,7,FALSE)</f>
        <v>0</v>
      </c>
      <c t="str" s="4" r="J314">
        <f>VLOOKUP(B314,'Razzball Projections'!$B$2:$W$322,8,FALSE)</f>
        <v>0</v>
      </c>
      <c t="str" s="4" r="K314">
        <f>VLOOKUP(B314,'Razzball Projections'!$B$2:$W$322,9,FALSE)</f>
        <v>0</v>
      </c>
      <c t="str" s="4" r="L314">
        <f>VLOOKUP(B314,'Razzball Projections'!$B$2:$W$322,10,FALSE)</f>
        <v>0</v>
      </c>
      <c t="str" s="4" r="M314">
        <f>VLOOKUP(B314,'Razzball Projections'!$B$2:$W$322,11,FALSE)</f>
        <v>0</v>
      </c>
      <c t="str" s="4" r="N314">
        <f>VLOOKUP(B314,'Razzball Projections'!$B$2:$W$322,12,FALSE)</f>
        <v>0</v>
      </c>
      <c t="str" s="4" r="O314">
        <f>VLOOKUP(B314,'Razzball Projections'!$B$2:$W$322,13,FALSE)</f>
        <v>0</v>
      </c>
      <c t="str" s="4" r="P314">
        <f>VLOOKUP(B314,'Razzball Projections'!$B$2:$W$322,14,FALSE)</f>
        <v>0</v>
      </c>
      <c t="str" s="4" r="Q314">
        <f>VLOOKUP(B314,'Razzball Projections'!$B$2:$W$322,15,FALSE)</f>
        <v>0</v>
      </c>
      <c t="str" s="4" r="R314">
        <f>VLOOKUP(B314,'Razzball Projections'!$B$2:$W$322,16,FALSE)</f>
        <v>0</v>
      </c>
      <c t="str" s="33" r="S314">
        <f>VLOOKUP(B314,'Razzball Projections'!$B$2:$W$322,17,FALSE)</f>
        <v>1.8</v>
      </c>
      <c t="str" s="33" r="T314">
        <f>VLOOKUP(B314,'Razzball Projections'!$B$2:$W$322,18,FALSE)</f>
        <v>1.8</v>
      </c>
      <c t="str" s="33" r="U314">
        <f>VLOOKUP(B314,'Razzball Projections'!$B$2:$W$322,19,FALSE)</f>
        <v>1.8</v>
      </c>
      <c t="str" s="45" r="V314">
        <f>VLOOKUP(B314,'Razzball Projections'!$B$2:$W$322,20,FALSE)</f>
        <v>$1</v>
      </c>
      <c t="str" s="45" r="W314">
        <f>VLOOKUP(B314,'Razzball Projections'!$B$2:$W$322,21,FALSE)</f>
        <v>$1</v>
      </c>
      <c t="str" s="45" r="X314">
        <f>VLOOKUP(B314,'Razzball Projections'!$B$2:$W$322,22,FALSE)</f>
        <v>$1</v>
      </c>
    </row>
    <row customHeight="1" r="315" ht="15.0">
      <c s="44" r="A315">
        <v>313.0</v>
      </c>
      <c t="str" s="29" r="B315">
        <f>'Razzball Projections'!B314</f>
        <v>Adam Vinatieri</v>
      </c>
      <c t="str" s="4" r="C315">
        <f>VLOOKUP(B315,'Razzball Projections'!$B$2:$W$322,2,FALSE)</f>
        <v>K</v>
      </c>
      <c t="str" s="4" r="D315">
        <f>VLOOKUP(B315,'Razzball Projections'!$B$2:$W$322,3,FALSE)</f>
        <v>IND</v>
      </c>
      <c t="str" s="4" r="E315">
        <f>VLOOKUP(B315,'Rankings - Cheat Sheet'!$B$3:$E$323,4,FALSE)</f>
        <v/>
      </c>
      <c t="str" s="4" r="F315">
        <f>VLOOKUP(B315,'Razzball Projections'!$B$2:$W$322,4,FALSE)</f>
        <v>0</v>
      </c>
      <c t="str" s="4" r="G315">
        <f>VLOOKUP(B315,'Razzball Projections'!$B$2:$W$322,5,FALSE)</f>
        <v>0</v>
      </c>
      <c t="str" s="4" r="H315">
        <f>VLOOKUP(B315,'Razzball Projections'!$B$2:$W$322,6,FALSE)</f>
        <v>0</v>
      </c>
      <c t="str" s="4" r="I315">
        <f>VLOOKUP(B315,'Razzball Projections'!$B$2:$W$322,7,FALSE)</f>
        <v>0</v>
      </c>
      <c t="str" s="4" r="J315">
        <f>VLOOKUP(B315,'Razzball Projections'!$B$2:$W$322,8,FALSE)</f>
        <v>0</v>
      </c>
      <c t="str" s="4" r="K315">
        <f>VLOOKUP(B315,'Razzball Projections'!$B$2:$W$322,9,FALSE)</f>
        <v>0</v>
      </c>
      <c t="str" s="4" r="L315">
        <f>VLOOKUP(B315,'Razzball Projections'!$B$2:$W$322,10,FALSE)</f>
        <v>0</v>
      </c>
      <c t="str" s="4" r="M315">
        <f>VLOOKUP(B315,'Razzball Projections'!$B$2:$W$322,11,FALSE)</f>
        <v>0</v>
      </c>
      <c t="str" s="4" r="N315">
        <f>VLOOKUP(B315,'Razzball Projections'!$B$2:$W$322,12,FALSE)</f>
        <v>0</v>
      </c>
      <c t="str" s="4" r="O315">
        <f>VLOOKUP(B315,'Razzball Projections'!$B$2:$W$322,13,FALSE)</f>
        <v>0</v>
      </c>
      <c t="str" s="4" r="P315">
        <f>VLOOKUP(B315,'Razzball Projections'!$B$2:$W$322,14,FALSE)</f>
        <v>0</v>
      </c>
      <c t="str" s="4" r="Q315">
        <f>VLOOKUP(B315,'Razzball Projections'!$B$2:$W$322,15,FALSE)</f>
        <v>0</v>
      </c>
      <c t="str" s="4" r="R315">
        <f>VLOOKUP(B315,'Razzball Projections'!$B$2:$W$322,16,FALSE)</f>
        <v>0</v>
      </c>
      <c t="str" s="33" r="S315">
        <f>VLOOKUP(B315,'Razzball Projections'!$B$2:$W$322,17,FALSE)</f>
        <v>1.9</v>
      </c>
      <c t="str" s="33" r="T315">
        <f>VLOOKUP(B315,'Razzball Projections'!$B$2:$W$322,18,FALSE)</f>
        <v>1.9</v>
      </c>
      <c t="str" s="33" r="U315">
        <f>VLOOKUP(B315,'Razzball Projections'!$B$2:$W$322,19,FALSE)</f>
        <v>1.9</v>
      </c>
      <c t="str" s="45" r="V315">
        <f>VLOOKUP(B315,'Razzball Projections'!$B$2:$W$322,20,FALSE)</f>
        <v>$1</v>
      </c>
      <c t="str" s="45" r="W315">
        <f>VLOOKUP(B315,'Razzball Projections'!$B$2:$W$322,21,FALSE)</f>
        <v>$1</v>
      </c>
      <c t="str" s="45" r="X315">
        <f>VLOOKUP(B315,'Razzball Projections'!$B$2:$W$322,22,FALSE)</f>
        <v>$1</v>
      </c>
    </row>
    <row customHeight="1" r="316" ht="15.0">
      <c s="44" r="A316">
        <v>314.0</v>
      </c>
      <c t="str" s="29" r="B316">
        <f>'Razzball Projections'!B315</f>
        <v>Shayne Graham</v>
      </c>
      <c t="str" s="4" r="C316">
        <f>VLOOKUP(B316,'Razzball Projections'!$B$2:$W$322,2,FALSE)</f>
        <v>K</v>
      </c>
      <c t="str" s="4" r="D316">
        <f>VLOOKUP(B316,'Razzball Projections'!$B$2:$W$322,3,FALSE)</f>
        <v>NO</v>
      </c>
      <c t="str" s="4" r="E316">
        <f>VLOOKUP(B316,'Rankings - Cheat Sheet'!$B$3:$E$323,4,FALSE)</f>
        <v/>
      </c>
      <c t="str" s="4" r="F316">
        <f>VLOOKUP(B316,'Razzball Projections'!$B$2:$W$322,4,FALSE)</f>
        <v>0</v>
      </c>
      <c t="str" s="4" r="G316">
        <f>VLOOKUP(B316,'Razzball Projections'!$B$2:$W$322,5,FALSE)</f>
        <v>0</v>
      </c>
      <c t="str" s="4" r="H316">
        <f>VLOOKUP(B316,'Razzball Projections'!$B$2:$W$322,6,FALSE)</f>
        <v>0</v>
      </c>
      <c t="str" s="4" r="I316">
        <f>VLOOKUP(B316,'Razzball Projections'!$B$2:$W$322,7,FALSE)</f>
        <v>0</v>
      </c>
      <c t="str" s="4" r="J316">
        <f>VLOOKUP(B316,'Razzball Projections'!$B$2:$W$322,8,FALSE)</f>
        <v>0</v>
      </c>
      <c t="str" s="4" r="K316">
        <f>VLOOKUP(B316,'Razzball Projections'!$B$2:$W$322,9,FALSE)</f>
        <v>0</v>
      </c>
      <c t="str" s="4" r="L316">
        <f>VLOOKUP(B316,'Razzball Projections'!$B$2:$W$322,10,FALSE)</f>
        <v>0</v>
      </c>
      <c t="str" s="4" r="M316">
        <f>VLOOKUP(B316,'Razzball Projections'!$B$2:$W$322,11,FALSE)</f>
        <v>0</v>
      </c>
      <c t="str" s="4" r="N316">
        <f>VLOOKUP(B316,'Razzball Projections'!$B$2:$W$322,12,FALSE)</f>
        <v>0</v>
      </c>
      <c t="str" s="4" r="O316">
        <f>VLOOKUP(B316,'Razzball Projections'!$B$2:$W$322,13,FALSE)</f>
        <v>0</v>
      </c>
      <c t="str" s="4" r="P316">
        <f>VLOOKUP(B316,'Razzball Projections'!$B$2:$W$322,14,FALSE)</f>
        <v>0</v>
      </c>
      <c t="str" s="4" r="Q316">
        <f>VLOOKUP(B316,'Razzball Projections'!$B$2:$W$322,15,FALSE)</f>
        <v>0</v>
      </c>
      <c t="str" s="4" r="R316">
        <f>VLOOKUP(B316,'Razzball Projections'!$B$2:$W$322,16,FALSE)</f>
        <v>0</v>
      </c>
      <c t="str" s="33" r="S316">
        <f>VLOOKUP(B316,'Razzball Projections'!$B$2:$W$322,17,FALSE)</f>
        <v>0.9</v>
      </c>
      <c t="str" s="33" r="T316">
        <f>VLOOKUP(B316,'Razzball Projections'!$B$2:$W$322,18,FALSE)</f>
        <v>0.9</v>
      </c>
      <c t="str" s="33" r="U316">
        <f>VLOOKUP(B316,'Razzball Projections'!$B$2:$W$322,19,FALSE)</f>
        <v>0.9</v>
      </c>
      <c t="str" s="45" r="V316">
        <f>VLOOKUP(B316,'Razzball Projections'!$B$2:$W$322,20,FALSE)</f>
        <v>$1</v>
      </c>
      <c t="str" s="45" r="W316">
        <f>VLOOKUP(B316,'Razzball Projections'!$B$2:$W$322,21,FALSE)</f>
        <v>$1</v>
      </c>
      <c t="str" s="45" r="X316">
        <f>VLOOKUP(B316,'Razzball Projections'!$B$2:$W$322,22,FALSE)</f>
        <v>$1</v>
      </c>
    </row>
    <row customHeight="1" r="317" ht="15.0">
      <c s="44" r="A317">
        <v>315.0</v>
      </c>
      <c t="str" s="29" r="B317">
        <f>'Razzball Projections'!B316</f>
        <v>Dan Bailey</v>
      </c>
      <c t="str" s="4" r="C317">
        <f>VLOOKUP(B317,'Razzball Projections'!$B$2:$W$322,2,FALSE)</f>
        <v>K</v>
      </c>
      <c t="str" s="4" r="D317">
        <f>VLOOKUP(B317,'Razzball Projections'!$B$2:$W$322,3,FALSE)</f>
        <v>DAL</v>
      </c>
      <c t="str" s="4" r="E317">
        <f>VLOOKUP(B317,'Rankings - Cheat Sheet'!$B$3:$E$323,4,FALSE)</f>
        <v/>
      </c>
      <c t="str" s="4" r="F317">
        <f>VLOOKUP(B317,'Razzball Projections'!$B$2:$W$322,4,FALSE)</f>
        <v>0</v>
      </c>
      <c t="str" s="4" r="G317">
        <f>VLOOKUP(B317,'Razzball Projections'!$B$2:$W$322,5,FALSE)</f>
        <v>0</v>
      </c>
      <c t="str" s="4" r="H317">
        <f>VLOOKUP(B317,'Razzball Projections'!$B$2:$W$322,6,FALSE)</f>
        <v>0</v>
      </c>
      <c t="str" s="4" r="I317">
        <f>VLOOKUP(B317,'Razzball Projections'!$B$2:$W$322,7,FALSE)</f>
        <v>0</v>
      </c>
      <c t="str" s="4" r="J317">
        <f>VLOOKUP(B317,'Razzball Projections'!$B$2:$W$322,8,FALSE)</f>
        <v>0</v>
      </c>
      <c t="str" s="4" r="K317">
        <f>VLOOKUP(B317,'Razzball Projections'!$B$2:$W$322,9,FALSE)</f>
        <v>0</v>
      </c>
      <c t="str" s="4" r="L317">
        <f>VLOOKUP(B317,'Razzball Projections'!$B$2:$W$322,10,FALSE)</f>
        <v>0</v>
      </c>
      <c t="str" s="4" r="M317">
        <f>VLOOKUP(B317,'Razzball Projections'!$B$2:$W$322,11,FALSE)</f>
        <v>0</v>
      </c>
      <c t="str" s="4" r="N317">
        <f>VLOOKUP(B317,'Razzball Projections'!$B$2:$W$322,12,FALSE)</f>
        <v>0</v>
      </c>
      <c t="str" s="4" r="O317">
        <f>VLOOKUP(B317,'Razzball Projections'!$B$2:$W$322,13,FALSE)</f>
        <v>0</v>
      </c>
      <c t="str" s="4" r="P317">
        <f>VLOOKUP(B317,'Razzball Projections'!$B$2:$W$322,14,FALSE)</f>
        <v>0</v>
      </c>
      <c t="str" s="4" r="Q317">
        <f>VLOOKUP(B317,'Razzball Projections'!$B$2:$W$322,15,FALSE)</f>
        <v>0</v>
      </c>
      <c t="str" s="4" r="R317">
        <f>VLOOKUP(B317,'Razzball Projections'!$B$2:$W$322,16,FALSE)</f>
        <v>0</v>
      </c>
      <c t="str" s="33" r="S317">
        <f>VLOOKUP(B317,'Razzball Projections'!$B$2:$W$322,17,FALSE)</f>
        <v>2.8</v>
      </c>
      <c t="str" s="33" r="T317">
        <f>VLOOKUP(B317,'Razzball Projections'!$B$2:$W$322,18,FALSE)</f>
        <v>2.8</v>
      </c>
      <c t="str" s="33" r="U317">
        <f>VLOOKUP(B317,'Razzball Projections'!$B$2:$W$322,19,FALSE)</f>
        <v>2.8</v>
      </c>
      <c t="str" s="45" r="V317">
        <f>VLOOKUP(B317,'Razzball Projections'!$B$2:$W$322,20,FALSE)</f>
        <v>$1</v>
      </c>
      <c t="str" s="45" r="W317">
        <f>VLOOKUP(B317,'Razzball Projections'!$B$2:$W$322,21,FALSE)</f>
        <v>$1</v>
      </c>
      <c t="str" s="45" r="X317">
        <f>VLOOKUP(B317,'Razzball Projections'!$B$2:$W$322,22,FALSE)</f>
        <v>$1</v>
      </c>
    </row>
    <row customHeight="1" r="318" ht="15.0">
      <c s="44" r="A318">
        <v>316.0</v>
      </c>
      <c t="str" s="29" r="B318">
        <f>'Razzball Projections'!B317</f>
        <v>Nick Novak</v>
      </c>
      <c t="str" s="4" r="C318">
        <f>VLOOKUP(B318,'Razzball Projections'!$B$2:$W$322,2,FALSE)</f>
        <v>K</v>
      </c>
      <c t="str" s="4" r="D318">
        <f>VLOOKUP(B318,'Razzball Projections'!$B$2:$W$322,3,FALSE)</f>
        <v>SD</v>
      </c>
      <c t="str" s="4" r="E318">
        <f>VLOOKUP(B318,'Rankings - Cheat Sheet'!$B$3:$E$323,4,FALSE)</f>
        <v/>
      </c>
      <c t="str" s="4" r="F318">
        <f>VLOOKUP(B318,'Razzball Projections'!$B$2:$W$322,4,FALSE)</f>
        <v>0</v>
      </c>
      <c t="str" s="4" r="G318">
        <f>VLOOKUP(B318,'Razzball Projections'!$B$2:$W$322,5,FALSE)</f>
        <v>0</v>
      </c>
      <c t="str" s="4" r="H318">
        <f>VLOOKUP(B318,'Razzball Projections'!$B$2:$W$322,6,FALSE)</f>
        <v>0</v>
      </c>
      <c t="str" s="4" r="I318">
        <f>VLOOKUP(B318,'Razzball Projections'!$B$2:$W$322,7,FALSE)</f>
        <v>0</v>
      </c>
      <c t="str" s="4" r="J318">
        <f>VLOOKUP(B318,'Razzball Projections'!$B$2:$W$322,8,FALSE)</f>
        <v>0</v>
      </c>
      <c t="str" s="4" r="K318">
        <f>VLOOKUP(B318,'Razzball Projections'!$B$2:$W$322,9,FALSE)</f>
        <v>0</v>
      </c>
      <c t="str" s="4" r="L318">
        <f>VLOOKUP(B318,'Razzball Projections'!$B$2:$W$322,10,FALSE)</f>
        <v>0</v>
      </c>
      <c t="str" s="4" r="M318">
        <f>VLOOKUP(B318,'Razzball Projections'!$B$2:$W$322,11,FALSE)</f>
        <v>0</v>
      </c>
      <c t="str" s="4" r="N318">
        <f>VLOOKUP(B318,'Razzball Projections'!$B$2:$W$322,12,FALSE)</f>
        <v>0</v>
      </c>
      <c t="str" s="4" r="O318">
        <f>VLOOKUP(B318,'Razzball Projections'!$B$2:$W$322,13,FALSE)</f>
        <v>0</v>
      </c>
      <c t="str" s="4" r="P318">
        <f>VLOOKUP(B318,'Razzball Projections'!$B$2:$W$322,14,FALSE)</f>
        <v>0</v>
      </c>
      <c t="str" s="4" r="Q318">
        <f>VLOOKUP(B318,'Razzball Projections'!$B$2:$W$322,15,FALSE)</f>
        <v>0</v>
      </c>
      <c t="str" s="4" r="R318">
        <f>VLOOKUP(B318,'Razzball Projections'!$B$2:$W$322,16,FALSE)</f>
        <v>0</v>
      </c>
      <c t="str" s="33" r="S318">
        <f>VLOOKUP(B318,'Razzball Projections'!$B$2:$W$322,17,FALSE)</f>
        <v>1.5</v>
      </c>
      <c t="str" s="33" r="T318">
        <f>VLOOKUP(B318,'Razzball Projections'!$B$2:$W$322,18,FALSE)</f>
        <v>1.5</v>
      </c>
      <c t="str" s="33" r="U318">
        <f>VLOOKUP(B318,'Razzball Projections'!$B$2:$W$322,19,FALSE)</f>
        <v>1.5</v>
      </c>
      <c t="str" s="45" r="V318">
        <f>VLOOKUP(B318,'Razzball Projections'!$B$2:$W$322,20,FALSE)</f>
        <v>$1</v>
      </c>
      <c t="str" s="45" r="W318">
        <f>VLOOKUP(B318,'Razzball Projections'!$B$2:$W$322,21,FALSE)</f>
        <v>$1</v>
      </c>
      <c t="str" s="45" r="X318">
        <f>VLOOKUP(B318,'Razzball Projections'!$B$2:$W$322,22,FALSE)</f>
        <v>$1</v>
      </c>
    </row>
    <row customHeight="1" r="319" ht="15.0">
      <c s="44" r="A319">
        <v>317.0</v>
      </c>
      <c t="str" s="29" r="B319">
        <f>'Razzball Projections'!B318</f>
        <v>Buffalo Bills (DST)</v>
      </c>
      <c t="str" s="4" r="C319">
        <f>VLOOKUP(B319,'Razzball Projections'!$B$2:$W$322,2,FALSE)</f>
        <v>DST</v>
      </c>
      <c t="str" s="4" r="D319">
        <f>VLOOKUP(B319,'Razzball Projections'!$B$2:$W$322,3,FALSE)</f>
        <v>BUF</v>
      </c>
      <c t="str" s="4" r="E319">
        <f>VLOOKUP(B319,'Rankings - Cheat Sheet'!$B$3:$E$323,4,FALSE)</f>
        <v/>
      </c>
      <c t="str" s="4" r="F319">
        <f>VLOOKUP(B319,'Razzball Projections'!$B$2:$W$322,4,FALSE)</f>
        <v>0</v>
      </c>
      <c t="str" s="4" r="G319">
        <f>VLOOKUP(B319,'Razzball Projections'!$B$2:$W$322,5,FALSE)</f>
        <v>0</v>
      </c>
      <c t="str" s="4" r="H319">
        <f>VLOOKUP(B319,'Razzball Projections'!$B$2:$W$322,6,FALSE)</f>
        <v>0</v>
      </c>
      <c t="str" s="4" r="I319">
        <f>VLOOKUP(B319,'Razzball Projections'!$B$2:$W$322,7,FALSE)</f>
        <v>0</v>
      </c>
      <c t="str" s="4" r="J319">
        <f>VLOOKUP(B319,'Razzball Projections'!$B$2:$W$322,8,FALSE)</f>
        <v>0</v>
      </c>
      <c t="str" s="4" r="K319">
        <f>VLOOKUP(B319,'Razzball Projections'!$B$2:$W$322,9,FALSE)</f>
        <v>0</v>
      </c>
      <c t="str" s="4" r="L319">
        <f>VLOOKUP(B319,'Razzball Projections'!$B$2:$W$322,10,FALSE)</f>
        <v>0</v>
      </c>
      <c t="str" s="4" r="M319">
        <f>VLOOKUP(B319,'Razzball Projections'!$B$2:$W$322,11,FALSE)</f>
        <v>0</v>
      </c>
      <c t="str" s="4" r="N319">
        <f>VLOOKUP(B319,'Razzball Projections'!$B$2:$W$322,12,FALSE)</f>
        <v>0</v>
      </c>
      <c t="str" s="4" r="O319">
        <f>VLOOKUP(B319,'Razzball Projections'!$B$2:$W$322,13,FALSE)</f>
        <v>0</v>
      </c>
      <c t="str" s="4" r="P319">
        <f>VLOOKUP(B319,'Razzball Projections'!$B$2:$W$322,14,FALSE)</f>
        <v>0</v>
      </c>
      <c t="str" s="4" r="Q319">
        <f>VLOOKUP(B319,'Razzball Projections'!$B$2:$W$322,15,FALSE)</f>
        <v>0</v>
      </c>
      <c t="str" s="4" r="R319">
        <f>VLOOKUP(B319,'Razzball Projections'!$B$2:$W$322,16,FALSE)</f>
        <v>0</v>
      </c>
      <c t="str" s="33" r="S319">
        <f>VLOOKUP(B319,'Razzball Projections'!$B$2:$W$322,17,FALSE)</f>
        <v>146.3</v>
      </c>
      <c t="str" s="33" r="T319">
        <f>VLOOKUP(B319,'Razzball Projections'!$B$2:$W$322,18,FALSE)</f>
        <v>146.3</v>
      </c>
      <c t="str" s="33" r="U319">
        <f>VLOOKUP(B319,'Razzball Projections'!$B$2:$W$322,19,FALSE)</f>
        <v>146.3</v>
      </c>
      <c t="str" s="45" r="V319">
        <f>VLOOKUP(B319,'Razzball Projections'!$B$2:$W$322,20,FALSE)</f>
        <v>$1</v>
      </c>
      <c t="str" s="45" r="W319">
        <f>VLOOKUP(B319,'Razzball Projections'!$B$2:$W$322,21,FALSE)</f>
        <v>$0</v>
      </c>
      <c t="str" s="45" r="X319">
        <f>VLOOKUP(B319,'Razzball Projections'!$B$2:$W$322,22,FALSE)</f>
        <v>$0</v>
      </c>
    </row>
    <row customHeight="1" r="320" ht="15.0">
      <c s="44" r="A320">
        <v>318.0</v>
      </c>
      <c t="str" s="29" r="B320">
        <f>'Razzball Projections'!B319</f>
        <v>Carolina Panthers (DST)</v>
      </c>
      <c t="str" s="4" r="C320">
        <f>VLOOKUP(B320,'Razzball Projections'!$B$2:$W$322,2,FALSE)</f>
        <v>DST</v>
      </c>
      <c t="str" s="4" r="D320">
        <f>VLOOKUP(B320,'Razzball Projections'!$B$2:$W$322,3,FALSE)</f>
        <v>CAR</v>
      </c>
      <c t="str" s="4" r="E320">
        <f>VLOOKUP(B320,'Rankings - Cheat Sheet'!$B$3:$E$323,4,FALSE)</f>
        <v/>
      </c>
      <c t="str" s="4" r="F320">
        <f>VLOOKUP(B320,'Razzball Projections'!$B$2:$W$322,4,FALSE)</f>
        <v>0</v>
      </c>
      <c t="str" s="4" r="G320">
        <f>VLOOKUP(B320,'Razzball Projections'!$B$2:$W$322,5,FALSE)</f>
        <v>0</v>
      </c>
      <c t="str" s="4" r="H320">
        <f>VLOOKUP(B320,'Razzball Projections'!$B$2:$W$322,6,FALSE)</f>
        <v>0</v>
      </c>
      <c t="str" s="4" r="I320">
        <f>VLOOKUP(B320,'Razzball Projections'!$B$2:$W$322,7,FALSE)</f>
        <v>0</v>
      </c>
      <c t="str" s="4" r="J320">
        <f>VLOOKUP(B320,'Razzball Projections'!$B$2:$W$322,8,FALSE)</f>
        <v>0</v>
      </c>
      <c t="str" s="4" r="K320">
        <f>VLOOKUP(B320,'Razzball Projections'!$B$2:$W$322,9,FALSE)</f>
        <v>0</v>
      </c>
      <c t="str" s="4" r="L320">
        <f>VLOOKUP(B320,'Razzball Projections'!$B$2:$W$322,10,FALSE)</f>
        <v>0</v>
      </c>
      <c t="str" s="4" r="M320">
        <f>VLOOKUP(B320,'Razzball Projections'!$B$2:$W$322,11,FALSE)</f>
        <v>0</v>
      </c>
      <c t="str" s="4" r="N320">
        <f>VLOOKUP(B320,'Razzball Projections'!$B$2:$W$322,12,FALSE)</f>
        <v>0</v>
      </c>
      <c t="str" s="4" r="O320">
        <f>VLOOKUP(B320,'Razzball Projections'!$B$2:$W$322,13,FALSE)</f>
        <v>0</v>
      </c>
      <c t="str" s="4" r="P320">
        <f>VLOOKUP(B320,'Razzball Projections'!$B$2:$W$322,14,FALSE)</f>
        <v>0</v>
      </c>
      <c t="str" s="4" r="Q320">
        <f>VLOOKUP(B320,'Razzball Projections'!$B$2:$W$322,15,FALSE)</f>
        <v>0</v>
      </c>
      <c t="str" s="4" r="R320">
        <f>VLOOKUP(B320,'Razzball Projections'!$B$2:$W$322,16,FALSE)</f>
        <v>0</v>
      </c>
      <c t="str" s="33" r="S320">
        <f>VLOOKUP(B320,'Razzball Projections'!$B$2:$W$322,17,FALSE)</f>
        <v>160.8</v>
      </c>
      <c t="str" s="33" r="T320">
        <f>VLOOKUP(B320,'Razzball Projections'!$B$2:$W$322,18,FALSE)</f>
        <v>160.8</v>
      </c>
      <c t="str" s="33" r="U320">
        <f>VLOOKUP(B320,'Razzball Projections'!$B$2:$W$322,19,FALSE)</f>
        <v>160.8</v>
      </c>
      <c t="str" s="45" r="V320">
        <f>VLOOKUP(B320,'Razzball Projections'!$B$2:$W$322,20,FALSE)</f>
        <v>$1</v>
      </c>
      <c t="str" s="45" r="W320">
        <f>VLOOKUP(B320,'Razzball Projections'!$B$2:$W$322,21,FALSE)</f>
        <v>$0</v>
      </c>
      <c t="str" s="45" r="X320">
        <f>VLOOKUP(B320,'Razzball Projections'!$B$2:$W$322,22,FALSE)</f>
        <v>$0</v>
      </c>
    </row>
    <row customHeight="1" r="321" ht="15.0">
      <c s="44" r="A321">
        <v>319.0</v>
      </c>
      <c t="str" s="29" r="B321">
        <f>'Razzball Projections'!B320</f>
        <v>Kansas City Chiefs (DST)</v>
      </c>
      <c t="str" s="4" r="C321">
        <f>VLOOKUP(B321,'Razzball Projections'!$B$2:$W$322,2,FALSE)</f>
        <v>DST</v>
      </c>
      <c t="str" s="4" r="D321">
        <f>VLOOKUP(B321,'Razzball Projections'!$B$2:$W$322,3,FALSE)</f>
        <v>KC</v>
      </c>
      <c t="str" s="4" r="E321">
        <f>VLOOKUP(B321,'Rankings - Cheat Sheet'!$B$3:$E$323,4,FALSE)</f>
        <v/>
      </c>
      <c t="str" s="4" r="F321">
        <f>VLOOKUP(B321,'Razzball Projections'!$B$2:$W$322,4,FALSE)</f>
        <v>0</v>
      </c>
      <c t="str" s="4" r="G321">
        <f>VLOOKUP(B321,'Razzball Projections'!$B$2:$W$322,5,FALSE)</f>
        <v>0</v>
      </c>
      <c t="str" s="4" r="H321">
        <f>VLOOKUP(B321,'Razzball Projections'!$B$2:$W$322,6,FALSE)</f>
        <v>0</v>
      </c>
      <c t="str" s="4" r="I321">
        <f>VLOOKUP(B321,'Razzball Projections'!$B$2:$W$322,7,FALSE)</f>
        <v>0</v>
      </c>
      <c t="str" s="4" r="J321">
        <f>VLOOKUP(B321,'Razzball Projections'!$B$2:$W$322,8,FALSE)</f>
        <v>0</v>
      </c>
      <c t="str" s="4" r="K321">
        <f>VLOOKUP(B321,'Razzball Projections'!$B$2:$W$322,9,FALSE)</f>
        <v>0</v>
      </c>
      <c t="str" s="4" r="L321">
        <f>VLOOKUP(B321,'Razzball Projections'!$B$2:$W$322,10,FALSE)</f>
        <v>0</v>
      </c>
      <c t="str" s="4" r="M321">
        <f>VLOOKUP(B321,'Razzball Projections'!$B$2:$W$322,11,FALSE)</f>
        <v>0</v>
      </c>
      <c t="str" s="4" r="N321">
        <f>VLOOKUP(B321,'Razzball Projections'!$B$2:$W$322,12,FALSE)</f>
        <v>0</v>
      </c>
      <c t="str" s="4" r="O321">
        <f>VLOOKUP(B321,'Razzball Projections'!$B$2:$W$322,13,FALSE)</f>
        <v>0</v>
      </c>
      <c t="str" s="4" r="P321">
        <f>VLOOKUP(B321,'Razzball Projections'!$B$2:$W$322,14,FALSE)</f>
        <v>0</v>
      </c>
      <c t="str" s="4" r="Q321">
        <f>VLOOKUP(B321,'Razzball Projections'!$B$2:$W$322,15,FALSE)</f>
        <v>0</v>
      </c>
      <c t="str" s="4" r="R321">
        <f>VLOOKUP(B321,'Razzball Projections'!$B$2:$W$322,16,FALSE)</f>
        <v>0</v>
      </c>
      <c t="str" s="33" r="S321">
        <f>VLOOKUP(B321,'Razzball Projections'!$B$2:$W$322,17,FALSE)</f>
        <v>146.4</v>
      </c>
      <c t="str" s="33" r="T321">
        <f>VLOOKUP(B321,'Razzball Projections'!$B$2:$W$322,18,FALSE)</f>
        <v>146.4</v>
      </c>
      <c t="str" s="33" r="U321">
        <f>VLOOKUP(B321,'Razzball Projections'!$B$2:$W$322,19,FALSE)</f>
        <v>146.4</v>
      </c>
      <c t="str" s="45" r="V321">
        <f>VLOOKUP(B321,'Razzball Projections'!$B$2:$W$322,20,FALSE)</f>
        <v>$1</v>
      </c>
      <c t="str" s="45" r="W321">
        <f>VLOOKUP(B321,'Razzball Projections'!$B$2:$W$322,21,FALSE)</f>
        <v>$0</v>
      </c>
      <c t="str" s="45" r="X321">
        <f>VLOOKUP(B321,'Razzball Projections'!$B$2:$W$322,22,FALSE)</f>
        <v>$0</v>
      </c>
    </row>
    <row customHeight="1" r="322" ht="15.0">
      <c s="44" r="A322">
        <v>320.0</v>
      </c>
      <c t="str" s="29" r="B322">
        <f>'Razzball Projections'!B321</f>
        <v>Matt Bryant</v>
      </c>
      <c t="str" s="4" r="C322">
        <f>VLOOKUP(B322,'Razzball Projections'!$B$2:$W$322,2,FALSE)</f>
        <v>K</v>
      </c>
      <c t="str" s="4" r="D322">
        <f>VLOOKUP(B322,'Razzball Projections'!$B$2:$W$322,3,FALSE)</f>
        <v>ATL</v>
      </c>
      <c t="str" s="4" r="E322">
        <f>VLOOKUP(B322,'Rankings - Cheat Sheet'!$B$3:$E$323,4,FALSE)</f>
        <v/>
      </c>
      <c t="str" s="4" r="F322">
        <f>VLOOKUP(B322,'Razzball Projections'!$B$2:$W$322,4,FALSE)</f>
        <v>0</v>
      </c>
      <c t="str" s="4" r="G322">
        <f>VLOOKUP(B322,'Razzball Projections'!$B$2:$W$322,5,FALSE)</f>
        <v>0</v>
      </c>
      <c t="str" s="4" r="H322">
        <f>VLOOKUP(B322,'Razzball Projections'!$B$2:$W$322,6,FALSE)</f>
        <v>0</v>
      </c>
      <c t="str" s="4" r="I322">
        <f>VLOOKUP(B322,'Razzball Projections'!$B$2:$W$322,7,FALSE)</f>
        <v>0</v>
      </c>
      <c t="str" s="4" r="J322">
        <f>VLOOKUP(B322,'Razzball Projections'!$B$2:$W$322,8,FALSE)</f>
        <v>0</v>
      </c>
      <c t="str" s="4" r="K322">
        <f>VLOOKUP(B322,'Razzball Projections'!$B$2:$W$322,9,FALSE)</f>
        <v>0</v>
      </c>
      <c t="str" s="4" r="L322">
        <f>VLOOKUP(B322,'Razzball Projections'!$B$2:$W$322,10,FALSE)</f>
        <v>0</v>
      </c>
      <c t="str" s="4" r="M322">
        <f>VLOOKUP(B322,'Razzball Projections'!$B$2:$W$322,11,FALSE)</f>
        <v>0</v>
      </c>
      <c t="str" s="4" r="N322">
        <f>VLOOKUP(B322,'Razzball Projections'!$B$2:$W$322,12,FALSE)</f>
        <v>0</v>
      </c>
      <c t="str" s="4" r="O322">
        <f>VLOOKUP(B322,'Razzball Projections'!$B$2:$W$322,13,FALSE)</f>
        <v>0</v>
      </c>
      <c t="str" s="4" r="P322">
        <f>VLOOKUP(B322,'Razzball Projections'!$B$2:$W$322,14,FALSE)</f>
        <v>0</v>
      </c>
      <c t="str" s="4" r="Q322">
        <f>VLOOKUP(B322,'Razzball Projections'!$B$2:$W$322,15,FALSE)</f>
        <v>0</v>
      </c>
      <c t="str" s="4" r="R322">
        <f>VLOOKUP(B322,'Razzball Projections'!$B$2:$W$322,16,FALSE)</f>
        <v>0</v>
      </c>
      <c t="str" s="33" r="S322">
        <f>VLOOKUP(B322,'Razzball Projections'!$B$2:$W$322,17,FALSE)</f>
        <v>2.5</v>
      </c>
      <c t="str" s="33" r="T322">
        <f>VLOOKUP(B322,'Razzball Projections'!$B$2:$W$322,18,FALSE)</f>
        <v>2.5</v>
      </c>
      <c t="str" s="33" r="U322">
        <f>VLOOKUP(B322,'Razzball Projections'!$B$2:$W$322,19,FALSE)</f>
        <v>2.5</v>
      </c>
      <c t="str" s="45" r="V322">
        <f>VLOOKUP(B322,'Razzball Projections'!$B$2:$W$322,20,FALSE)</f>
        <v>$1</v>
      </c>
      <c t="str" s="45" r="W322">
        <f>VLOOKUP(B322,'Razzball Projections'!$B$2:$W$322,21,FALSE)</f>
        <v>$0</v>
      </c>
      <c t="str" s="45" r="X322">
        <f>VLOOKUP(B322,'Razzball Projections'!$B$2:$W$322,22,FALSE)</f>
        <v>$0</v>
      </c>
    </row>
    <row customHeight="1" r="323" ht="15.0">
      <c s="44" r="A323">
        <v>321.0</v>
      </c>
      <c t="str" s="29" r="B323">
        <f>'Razzball Projections'!B322</f>
        <v>Robbie Gould</v>
      </c>
      <c t="str" s="4" r="C323">
        <f>VLOOKUP(B323,'Razzball Projections'!$B$2:$W$322,2,FALSE)</f>
        <v>K</v>
      </c>
      <c t="str" s="4" r="D323">
        <f>VLOOKUP(B323,'Razzball Projections'!$B$2:$W$322,3,FALSE)</f>
        <v>CHI</v>
      </c>
      <c t="str" s="4" r="E323">
        <f>VLOOKUP(B323,'Rankings - Cheat Sheet'!$B$3:$E$323,4,FALSE)</f>
        <v/>
      </c>
      <c t="str" s="4" r="F323">
        <f>VLOOKUP(B323,'Razzball Projections'!$B$2:$W$322,4,FALSE)</f>
        <v>0</v>
      </c>
      <c t="str" s="4" r="G323">
        <f>VLOOKUP(B323,'Razzball Projections'!$B$2:$W$322,5,FALSE)</f>
        <v>0</v>
      </c>
      <c t="str" s="4" r="H323">
        <f>VLOOKUP(B323,'Razzball Projections'!$B$2:$W$322,6,FALSE)</f>
        <v>0</v>
      </c>
      <c t="str" s="4" r="I323">
        <f>VLOOKUP(B323,'Razzball Projections'!$B$2:$W$322,7,FALSE)</f>
        <v>0</v>
      </c>
      <c t="str" s="4" r="J323">
        <f>VLOOKUP(B323,'Razzball Projections'!$B$2:$W$322,8,FALSE)</f>
        <v>0</v>
      </c>
      <c t="str" s="4" r="K323">
        <f>VLOOKUP(B323,'Razzball Projections'!$B$2:$W$322,9,FALSE)</f>
        <v>0</v>
      </c>
      <c t="str" s="4" r="L323">
        <f>VLOOKUP(B323,'Razzball Projections'!$B$2:$W$322,10,FALSE)</f>
        <v>0</v>
      </c>
      <c t="str" s="4" r="M323">
        <f>VLOOKUP(B323,'Razzball Projections'!$B$2:$W$322,11,FALSE)</f>
        <v>0</v>
      </c>
      <c t="str" s="4" r="N323">
        <f>VLOOKUP(B323,'Razzball Projections'!$B$2:$W$322,12,FALSE)</f>
        <v>0</v>
      </c>
      <c t="str" s="4" r="O323">
        <f>VLOOKUP(B323,'Razzball Projections'!$B$2:$W$322,13,FALSE)</f>
        <v>0</v>
      </c>
      <c t="str" s="4" r="P323">
        <f>VLOOKUP(B323,'Razzball Projections'!$B$2:$W$322,14,FALSE)</f>
        <v>0</v>
      </c>
      <c t="str" s="4" r="Q323">
        <f>VLOOKUP(B323,'Razzball Projections'!$B$2:$W$322,15,FALSE)</f>
        <v>0</v>
      </c>
      <c t="str" s="4" r="R323">
        <f>VLOOKUP(B323,'Razzball Projections'!$B$2:$W$322,16,FALSE)</f>
        <v>0</v>
      </c>
      <c t="str" s="33" r="S323">
        <f>VLOOKUP(B323,'Razzball Projections'!$B$2:$W$322,17,FALSE)</f>
        <v>2.1</v>
      </c>
      <c t="str" s="33" r="T323">
        <f>VLOOKUP(B323,'Razzball Projections'!$B$2:$W$322,18,FALSE)</f>
        <v>2.1</v>
      </c>
      <c t="str" s="33" r="U323">
        <f>VLOOKUP(B323,'Razzball Projections'!$B$2:$W$322,19,FALSE)</f>
        <v>2.1</v>
      </c>
      <c t="str" s="45" r="V323">
        <f>VLOOKUP(B323,'Razzball Projections'!$B$2:$W$322,20,FALSE)</f>
        <v>$1</v>
      </c>
      <c t="str" s="45" r="W323">
        <f>VLOOKUP(B323,'Razzball Projections'!$B$2:$W$322,21,FALSE)</f>
        <v>$0</v>
      </c>
      <c t="str" s="45" r="X323">
        <f>VLOOKUP(B323,'Razzball Projections'!$B$2:$W$322,22,FALSE)</f>
        <v>$0</v>
      </c>
    </row>
  </sheetData>
  <mergeCells count="4">
    <mergeCell ref="A1:E1"/>
    <mergeCell ref="S1:U1"/>
    <mergeCell ref="V1:X1"/>
    <mergeCell ref="F1:R1"/>
  </mergeCells>
  <conditionalFormatting sqref="B3:C323">
    <cfRule priority="1" type="expression" dxfId="2">
      <formula>C3="DST"</formula>
    </cfRule>
  </conditionalFormatting>
  <conditionalFormatting sqref="B3:C323">
    <cfRule priority="2" type="expression" dxfId="3">
      <formula>C3="K"</formula>
    </cfRule>
  </conditionalFormatting>
  <conditionalFormatting sqref="B3:C323">
    <cfRule priority="3" type="expression" dxfId="4">
      <formula>C3="TE"</formula>
    </cfRule>
  </conditionalFormatting>
  <conditionalFormatting sqref="B3:C323">
    <cfRule priority="4" type="expression" dxfId="5">
      <formula>C3="WR"</formula>
    </cfRule>
  </conditionalFormatting>
  <conditionalFormatting sqref="B3:C323">
    <cfRule priority="5" type="expression" dxfId="6">
      <formula>C3="QB"</formula>
    </cfRule>
  </conditionalFormatting>
  <conditionalFormatting sqref="B3:C323">
    <cfRule priority="6" type="expression" dxfId="7">
      <formula>C3="RB"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3.14"/>
    <col min="2" customWidth="1" max="2" width="24.0"/>
    <col min="3" customWidth="1" max="3" width="25.86"/>
    <col min="4" customWidth="1" max="5" width="24.0"/>
    <col min="6" customWidth="1" max="6" width="9.14"/>
  </cols>
  <sheetData>
    <row customHeight="1" r="1" ht="12.75">
      <c t="s" s="53" r="A1">
        <v>175</v>
      </c>
      <c t="s" s="54" r="B1">
        <v>176</v>
      </c>
      <c t="s" s="53" r="C1">
        <v>177</v>
      </c>
      <c t="s" s="55" r="D1">
        <v>178</v>
      </c>
      <c t="s" s="53" r="E1">
        <v>179</v>
      </c>
      <c t="s" s="53" r="F1">
        <v>180</v>
      </c>
    </row>
    <row customHeight="1" r="2" ht="12.75">
      <c t="s" s="56" r="A2">
        <v>181</v>
      </c>
      <c t="s" s="56" r="B2">
        <v>182</v>
      </c>
      <c t="s" s="56" r="C2">
        <v>183</v>
      </c>
      <c t="s" s="57" r="D2">
        <v>184</v>
      </c>
      <c t="s" s="56" r="E2">
        <v>185</v>
      </c>
      <c t="s" s="56" r="F2">
        <v>186</v>
      </c>
    </row>
    <row customHeight="1" r="3" ht="12.75">
      <c t="s" s="58" r="A3">
        <v>187</v>
      </c>
      <c t="s" s="59" r="B3">
        <v>188</v>
      </c>
      <c t="s" s="59" r="C3">
        <v>189</v>
      </c>
      <c t="s" s="58" r="D3">
        <v>190</v>
      </c>
      <c t="s" s="59" r="E3">
        <v>191</v>
      </c>
      <c t="s" s="59" r="F3">
        <v>192</v>
      </c>
    </row>
    <row customHeight="1" r="4" ht="12.75">
      <c t="s" s="58" r="A4">
        <v>193</v>
      </c>
      <c t="s" s="59" r="B4">
        <v>194</v>
      </c>
      <c t="s" s="56" r="C4">
        <v>195</v>
      </c>
      <c t="s" s="56" r="D4">
        <v>196</v>
      </c>
      <c t="s" s="59" r="E4">
        <v>197</v>
      </c>
      <c t="s" s="56" r="F4">
        <v>198</v>
      </c>
    </row>
    <row customHeight="1" r="5" ht="12.75">
      <c t="s" s="58" r="A5">
        <v>199</v>
      </c>
      <c t="s" s="59" r="B5">
        <v>200</v>
      </c>
      <c t="s" s="60" r="C5">
        <v>201</v>
      </c>
      <c t="s" s="61" r="D5">
        <v>202</v>
      </c>
      <c t="s" s="59" r="E5">
        <v>203</v>
      </c>
      <c t="s" s="60" r="F5">
        <v>204</v>
      </c>
    </row>
    <row customHeight="1" r="6" ht="12.75">
      <c t="s" s="56" r="A6">
        <v>205</v>
      </c>
      <c t="s" s="59" r="B6">
        <v>206</v>
      </c>
      <c t="s" s="60" r="C6">
        <v>207</v>
      </c>
      <c t="s" s="61" r="D6">
        <v>208</v>
      </c>
      <c t="s" s="59" r="E6">
        <v>209</v>
      </c>
      <c t="s" s="60" r="F6">
        <v>210</v>
      </c>
    </row>
    <row customHeight="1" r="7" ht="12.75">
      <c t="s" s="61" r="A7">
        <v>211</v>
      </c>
      <c t="s" s="56" r="B7">
        <v>212</v>
      </c>
      <c t="s" s="60" r="C7">
        <v>213</v>
      </c>
      <c t="s" s="61" r="D7">
        <v>214</v>
      </c>
      <c t="s" s="59" r="E7">
        <v>215</v>
      </c>
      <c t="s" s="60" r="F7">
        <v>216</v>
      </c>
    </row>
    <row customHeight="1" r="8" ht="12.75">
      <c t="s" s="61" r="A8">
        <v>217</v>
      </c>
      <c t="s" s="60" r="B8">
        <v>218</v>
      </c>
      <c t="s" s="60" r="C8">
        <v>219</v>
      </c>
      <c t="s" s="61" r="D8">
        <v>220</v>
      </c>
      <c t="s" s="59" r="E8">
        <v>221</v>
      </c>
      <c t="s" s="60" r="F8">
        <v>222</v>
      </c>
    </row>
    <row customHeight="1" r="9" ht="12.75">
      <c t="s" s="61" r="A9">
        <v>223</v>
      </c>
      <c t="s" s="60" r="B9">
        <v>224</v>
      </c>
      <c t="s" s="56" r="C9">
        <v>225</v>
      </c>
      <c t="s" s="61" r="D9">
        <v>226</v>
      </c>
      <c t="s" s="59" r="E9">
        <v>227</v>
      </c>
      <c t="s" s="60" r="F9">
        <v>228</v>
      </c>
    </row>
    <row customHeight="1" r="10" ht="12.75">
      <c t="s" s="61" r="A10">
        <v>229</v>
      </c>
      <c t="s" s="60" r="B10">
        <v>230</v>
      </c>
      <c t="s" s="59" r="C10">
        <v>231</v>
      </c>
      <c t="s" s="56" r="D10">
        <v>232</v>
      </c>
      <c t="s" s="59" r="E10">
        <v>233</v>
      </c>
      <c t="s" s="56" r="F10">
        <v>234</v>
      </c>
    </row>
    <row customHeight="1" r="11" ht="12.75">
      <c t="s" s="61" r="A11">
        <v>235</v>
      </c>
      <c t="s" s="60" r="B11">
        <v>236</v>
      </c>
      <c t="s" s="59" r="C11">
        <v>237</v>
      </c>
      <c t="s" s="58" r="D11">
        <v>238</v>
      </c>
      <c t="s" s="56" r="E11">
        <v>239</v>
      </c>
      <c t="s" s="59" r="F11">
        <v>240</v>
      </c>
    </row>
    <row customHeight="1" r="12" ht="12.75">
      <c t="s" s="56" r="A12">
        <v>241</v>
      </c>
      <c t="s" s="60" r="B12">
        <v>242</v>
      </c>
      <c t="s" s="59" r="C12">
        <v>243</v>
      </c>
      <c t="s" s="58" r="D12">
        <v>244</v>
      </c>
      <c t="s" s="60" r="E12">
        <v>245</v>
      </c>
      <c t="s" s="59" r="F12">
        <v>246</v>
      </c>
    </row>
    <row customHeight="1" r="13" ht="12.75">
      <c t="s" s="58" r="A13">
        <v>247</v>
      </c>
      <c t="s" s="60" r="B13">
        <v>248</v>
      </c>
      <c t="s" s="59" r="C13">
        <v>249</v>
      </c>
      <c t="s" s="58" r="D13">
        <v>250</v>
      </c>
      <c t="s" s="60" r="E13">
        <v>251</v>
      </c>
      <c t="s" s="59" r="F13">
        <v>252</v>
      </c>
    </row>
    <row customHeight="1" r="14" ht="12.75">
      <c t="s" s="58" r="A14">
        <v>253</v>
      </c>
      <c t="s" s="60" r="B14">
        <v>254</v>
      </c>
      <c t="s" s="59" r="C14">
        <v>255</v>
      </c>
      <c t="s" s="58" r="D14">
        <v>256</v>
      </c>
      <c t="s" s="60" r="E14">
        <v>257</v>
      </c>
      <c t="s" s="59" r="F14">
        <v>258</v>
      </c>
    </row>
    <row customHeight="1" r="15" ht="12.75">
      <c t="s" s="58" r="A15">
        <v>259</v>
      </c>
      <c t="s" s="60" r="B15">
        <v>260</v>
      </c>
      <c t="s" s="59" r="C15">
        <v>261</v>
      </c>
      <c t="s" s="58" r="D15">
        <v>262</v>
      </c>
      <c t="s" s="60" r="E15">
        <v>263</v>
      </c>
      <c t="s" s="59" r="F15">
        <v>264</v>
      </c>
    </row>
    <row customHeight="1" r="16" ht="12.75">
      <c t="s" s="58" r="A16">
        <v>265</v>
      </c>
      <c t="s" s="56" r="B16">
        <v>266</v>
      </c>
      <c t="s" s="59" r="C16">
        <v>267</v>
      </c>
      <c t="s" s="58" r="D16">
        <v>268</v>
      </c>
      <c t="s" s="60" r="E16">
        <v>269</v>
      </c>
      <c t="s" s="56" r="F16">
        <v>270</v>
      </c>
    </row>
    <row customHeight="1" r="17" ht="12.75">
      <c t="s" s="58" r="A17">
        <v>271</v>
      </c>
      <c t="s" s="59" r="B17">
        <v>272</v>
      </c>
      <c t="s" s="59" r="C17">
        <v>273</v>
      </c>
      <c t="s" s="56" r="D17">
        <v>274</v>
      </c>
      <c t="s" s="60" r="E17">
        <v>275</v>
      </c>
      <c t="s" s="60" r="F17">
        <v>276</v>
      </c>
    </row>
    <row customHeight="1" r="18" ht="12.75">
      <c t="s" s="56" r="A18">
        <v>277</v>
      </c>
      <c t="s" s="59" r="B18">
        <v>278</v>
      </c>
      <c t="s" s="56" r="C18">
        <v>279</v>
      </c>
      <c t="s" s="61" r="D18">
        <v>280</v>
      </c>
      <c t="s" s="56" r="E18">
        <v>281</v>
      </c>
      <c t="s" s="60" r="F18">
        <v>282</v>
      </c>
    </row>
    <row customHeight="1" r="19" ht="12.75">
      <c t="s" s="61" r="A19">
        <v>283</v>
      </c>
      <c t="s" s="59" r="B19">
        <v>284</v>
      </c>
      <c t="s" s="60" r="C19">
        <v>285</v>
      </c>
      <c t="s" s="61" r="D19">
        <v>286</v>
      </c>
      <c t="s" s="59" r="E19">
        <v>287</v>
      </c>
      <c t="s" s="60" r="F19">
        <v>288</v>
      </c>
    </row>
    <row customHeight="1" r="20" ht="12.75">
      <c t="s" s="61" r="A20">
        <v>289</v>
      </c>
      <c t="s" s="59" r="B20">
        <v>290</v>
      </c>
      <c t="s" s="60" r="C20">
        <v>291</v>
      </c>
      <c t="s" s="61" r="D20">
        <v>292</v>
      </c>
      <c t="s" s="59" r="E20">
        <v>293</v>
      </c>
      <c t="s" s="60" r="F20">
        <v>294</v>
      </c>
    </row>
    <row customHeight="1" r="21" ht="12.75">
      <c t="s" s="61" r="A21">
        <v>295</v>
      </c>
      <c t="s" s="59" r="B21">
        <v>296</v>
      </c>
      <c t="s" s="60" r="C21">
        <v>297</v>
      </c>
      <c t="s" s="61" r="D21">
        <v>298</v>
      </c>
      <c t="s" s="59" r="E21">
        <v>299</v>
      </c>
      <c t="s" s="56" r="F21">
        <v>300</v>
      </c>
    </row>
    <row customHeight="1" r="22" ht="12.75">
      <c t="s" s="61" r="A22">
        <v>301</v>
      </c>
      <c t="s" s="59" r="B22">
        <v>302</v>
      </c>
      <c t="s" s="60" r="C22">
        <v>303</v>
      </c>
      <c t="s" s="61" r="D22">
        <v>304</v>
      </c>
      <c t="s" s="59" r="E22">
        <v>305</v>
      </c>
      <c t="s" s="59" r="F22">
        <v>306</v>
      </c>
    </row>
    <row customHeight="1" r="23" ht="12.75">
      <c t="s" s="61" r="A23">
        <v>307</v>
      </c>
      <c t="s" s="59" r="B23">
        <v>308</v>
      </c>
      <c t="s" s="60" r="C23">
        <v>309</v>
      </c>
      <c t="s" s="61" r="D23">
        <v>310</v>
      </c>
      <c t="s" s="59" r="E23">
        <v>311</v>
      </c>
      <c t="s" s="59" r="F23">
        <v>312</v>
      </c>
    </row>
    <row customHeight="1" r="24" ht="12.75">
      <c t="s" s="56" r="A24">
        <v>313</v>
      </c>
      <c t="s" s="56" r="B24">
        <v>314</v>
      </c>
      <c t="s" s="60" r="C24">
        <v>315</v>
      </c>
      <c t="s" s="56" r="D24">
        <v>316</v>
      </c>
      <c t="s" s="59" r="E24">
        <v>317</v>
      </c>
      <c t="s" s="59" r="F24">
        <v>318</v>
      </c>
    </row>
    <row customHeight="1" r="25" ht="12.75">
      <c t="s" s="58" r="A25">
        <v>319</v>
      </c>
      <c t="s" s="60" r="B25">
        <v>320</v>
      </c>
      <c t="s" s="60" r="C25">
        <v>321</v>
      </c>
      <c t="s" s="58" r="D25">
        <v>322</v>
      </c>
      <c t="s" s="56" r="E25">
        <v>323</v>
      </c>
      <c t="s" s="59" r="F25">
        <v>324</v>
      </c>
    </row>
    <row customHeight="1" r="26" ht="12.75">
      <c t="s" s="58" r="A26">
        <v>325</v>
      </c>
      <c t="s" s="60" r="B26">
        <v>326</v>
      </c>
      <c t="s" s="60" r="C26">
        <v>327</v>
      </c>
      <c t="s" s="58" r="D26">
        <v>328</v>
      </c>
      <c t="s" s="60" r="E26">
        <v>329</v>
      </c>
      <c t="s" s="59" r="F26">
        <v>330</v>
      </c>
    </row>
    <row customHeight="1" r="27" ht="12.75">
      <c t="s" s="58" r="A27">
        <v>331</v>
      </c>
      <c t="s" s="60" r="B27">
        <v>332</v>
      </c>
      <c t="s" s="60" r="C27">
        <v>333</v>
      </c>
      <c t="s" s="58" r="D27">
        <v>334</v>
      </c>
      <c t="s" s="60" r="E27">
        <v>335</v>
      </c>
      <c t="s" s="56" r="F27">
        <v>336</v>
      </c>
    </row>
    <row customHeight="1" r="28" ht="12.75">
      <c t="s" s="58" r="A28">
        <v>337</v>
      </c>
      <c t="s" s="60" r="B28">
        <v>338</v>
      </c>
      <c t="s" s="60" r="C28">
        <v>339</v>
      </c>
      <c t="s" s="58" r="D28">
        <v>340</v>
      </c>
      <c t="s" s="60" r="E28">
        <v>341</v>
      </c>
      <c t="s" s="60" r="F28">
        <v>342</v>
      </c>
    </row>
    <row customHeight="1" r="29" ht="12.75">
      <c t="s" s="58" r="A29">
        <v>343</v>
      </c>
      <c t="s" s="60" r="B29">
        <v>344</v>
      </c>
      <c t="s" s="60" r="C29">
        <v>345</v>
      </c>
      <c t="s" s="58" r="D29">
        <v>346</v>
      </c>
      <c t="s" s="60" r="E29">
        <v>347</v>
      </c>
      <c t="s" s="60" r="F29">
        <v>348</v>
      </c>
    </row>
    <row customHeight="1" r="30" ht="12.75">
      <c t="s" s="58" r="A30">
        <v>349</v>
      </c>
      <c t="s" s="60" r="B30">
        <v>350</v>
      </c>
      <c t="s" s="60" r="C30">
        <v>351</v>
      </c>
      <c t="s" s="58" r="D30">
        <v>352</v>
      </c>
      <c t="s" s="60" r="E30">
        <v>353</v>
      </c>
      <c t="s" s="60" r="F30">
        <v>354</v>
      </c>
    </row>
    <row customHeight="1" r="31" ht="12.75">
      <c t="s" s="56" r="A31">
        <v>355</v>
      </c>
      <c t="s" s="56" r="B31">
        <v>356</v>
      </c>
      <c t="s" s="56" r="C31">
        <v>357</v>
      </c>
      <c t="s" s="58" r="D31">
        <v>358</v>
      </c>
      <c t="s" s="60" r="E31">
        <v>359</v>
      </c>
      <c t="s" s="60" r="F31">
        <v>360</v>
      </c>
    </row>
    <row customHeight="1" r="32" ht="12.75">
      <c t="s" s="61" r="A32">
        <v>361</v>
      </c>
      <c t="s" s="59" r="B32">
        <v>362</v>
      </c>
      <c t="s" s="59" r="C32">
        <v>363</v>
      </c>
      <c t="s" s="58" r="D32">
        <v>364</v>
      </c>
      <c t="s" s="60" r="E32">
        <v>365</v>
      </c>
      <c t="s" s="60" r="F32">
        <v>366</v>
      </c>
    </row>
    <row customHeight="1" r="33" ht="12.75">
      <c t="s" s="61" r="A33">
        <v>367</v>
      </c>
      <c t="s" s="59" r="B33">
        <v>368</v>
      </c>
      <c t="s" s="59" r="C33">
        <v>369</v>
      </c>
      <c t="s" s="58" r="D33">
        <v>370</v>
      </c>
      <c t="s" s="60" r="E33">
        <v>371</v>
      </c>
      <c t="s" s="60" r="F33">
        <v>372</v>
      </c>
    </row>
    <row customHeight="1" r="34" ht="12.75">
      <c t="s" s="61" r="A34">
        <v>373</v>
      </c>
      <c t="s" s="59" r="B34">
        <v>374</v>
      </c>
      <c t="s" s="59" r="C34">
        <v>375</v>
      </c>
      <c t="s" s="58" r="D34">
        <v>376</v>
      </c>
      <c t="s" s="60" r="E34">
        <v>377</v>
      </c>
      <c t="s" s="60" r="F34">
        <v>378</v>
      </c>
    </row>
    <row customHeight="1" r="35" ht="12.75">
      <c t="s" s="61" r="A35">
        <v>379</v>
      </c>
      <c t="s" s="59" r="B35">
        <v>380</v>
      </c>
      <c t="s" s="59" r="C35">
        <v>381</v>
      </c>
      <c t="s" s="56" r="D35">
        <v>382</v>
      </c>
      <c t="s" s="60" r="E35">
        <v>383</v>
      </c>
      <c t="s" s="60" r="F35">
        <v>384</v>
      </c>
    </row>
    <row customHeight="1" r="36" ht="12.75">
      <c t="s" s="61" r="A36">
        <v>385</v>
      </c>
      <c t="s" s="59" r="B36">
        <v>386</v>
      </c>
      <c t="s" s="59" r="C36">
        <v>387</v>
      </c>
      <c t="s" s="61" r="D36">
        <v>388</v>
      </c>
      <c t="s" s="60" r="E36">
        <v>389</v>
      </c>
      <c t="s" s="60" r="F36">
        <v>390</v>
      </c>
    </row>
    <row customHeight="1" r="37" ht="12.75">
      <c t="s" s="61" r="A37">
        <v>391</v>
      </c>
      <c t="s" s="56" r="B37">
        <v>392</v>
      </c>
      <c t="s" s="59" r="C37">
        <v>393</v>
      </c>
      <c t="s" s="61" r="D37">
        <v>394</v>
      </c>
      <c t="s" s="60" r="E37">
        <v>395</v>
      </c>
      <c t="s" s="60" r="F37">
        <v>396</v>
      </c>
    </row>
    <row customHeight="1" r="38" ht="12.75">
      <c t="s" s="61" r="A38">
        <v>397</v>
      </c>
      <c t="s" s="60" r="B38">
        <v>398</v>
      </c>
      <c t="s" s="59" r="C38">
        <v>399</v>
      </c>
      <c t="s" s="61" r="D38">
        <v>400</v>
      </c>
      <c t="s" s="60" r="E38">
        <v>401</v>
      </c>
      <c t="s" s="60" r="F38">
        <v>402</v>
      </c>
    </row>
    <row customHeight="1" r="39" ht="12.75">
      <c t="s" s="61" r="A39">
        <v>403</v>
      </c>
      <c t="s" s="60" r="B39">
        <v>404</v>
      </c>
      <c t="s" s="59" r="C39">
        <v>405</v>
      </c>
      <c t="s" s="61" r="D39">
        <v>406</v>
      </c>
      <c t="s" s="60" r="E39">
        <v>407</v>
      </c>
      <c t="s" s="56" r="F39">
        <v>408</v>
      </c>
    </row>
    <row customHeight="1" r="40" ht="12.75">
      <c t="s" s="61" r="A40">
        <v>409</v>
      </c>
      <c t="s" s="60" r="B40">
        <v>410</v>
      </c>
      <c t="s" s="59" r="C40">
        <v>411</v>
      </c>
      <c t="s" s="61" r="D40">
        <v>412</v>
      </c>
      <c t="s" s="62" r="E40">
        <v>413</v>
      </c>
      <c t="s" s="63" r="F40">
        <v>414</v>
      </c>
    </row>
    <row customHeight="1" r="41" ht="12.75">
      <c t="s" s="61" r="A41">
        <v>415</v>
      </c>
      <c t="s" s="60" r="B41">
        <v>416</v>
      </c>
      <c t="s" s="56" r="C41">
        <v>417</v>
      </c>
      <c t="s" s="60" r="D41">
        <v>418</v>
      </c>
      <c s="64" r="E41"/>
      <c s="64" r="F41"/>
    </row>
    <row customHeight="1" r="42" ht="12.75">
      <c t="s" s="56" r="A42">
        <v>419</v>
      </c>
      <c t="s" s="60" r="B42">
        <v>420</v>
      </c>
      <c t="s" s="60" r="C42">
        <v>421</v>
      </c>
      <c t="s" s="56" r="D42">
        <v>422</v>
      </c>
      <c s="64" r="E42"/>
      <c s="64" r="F42"/>
    </row>
    <row customHeight="1" r="43" ht="12.75">
      <c t="s" s="58" r="A43">
        <v>423</v>
      </c>
      <c t="s" s="60" r="B43">
        <v>424</v>
      </c>
      <c t="s" s="60" r="C43">
        <v>425</v>
      </c>
      <c t="s" s="59" r="D43">
        <v>426</v>
      </c>
      <c s="64" r="E43"/>
      <c s="64" r="F43"/>
    </row>
    <row customHeight="1" r="44" ht="12.75">
      <c t="s" s="58" r="A44">
        <v>427</v>
      </c>
      <c t="s" s="60" r="B44">
        <v>428</v>
      </c>
      <c t="s" s="60" r="C44">
        <v>429</v>
      </c>
      <c t="s" s="59" r="D44">
        <v>430</v>
      </c>
      <c s="64" r="E44"/>
      <c s="64" r="F44"/>
    </row>
    <row customHeight="1" r="45" ht="12.75">
      <c t="s" s="58" r="A45">
        <v>431</v>
      </c>
      <c t="s" s="60" r="B45">
        <v>432</v>
      </c>
      <c t="s" s="60" r="C45">
        <v>433</v>
      </c>
      <c t="s" s="59" r="D45">
        <v>434</v>
      </c>
      <c s="64" r="E45"/>
      <c s="64" r="F45"/>
    </row>
    <row customHeight="1" r="46" ht="12.75">
      <c t="s" s="56" r="A46">
        <v>435</v>
      </c>
      <c t="s" s="56" r="B46">
        <v>436</v>
      </c>
      <c t="s" s="60" r="C46">
        <v>437</v>
      </c>
      <c t="s" s="59" r="D46">
        <v>438</v>
      </c>
      <c s="64" r="E46"/>
      <c s="64" r="F46"/>
    </row>
    <row customHeight="1" r="47" ht="12.75">
      <c t="s" s="61" r="A47">
        <v>439</v>
      </c>
      <c t="s" s="59" r="B47">
        <v>440</v>
      </c>
      <c t="s" s="60" r="C47">
        <v>441</v>
      </c>
      <c t="s" s="59" r="D47">
        <v>442</v>
      </c>
      <c s="64" r="E47"/>
      <c s="64" r="F47"/>
    </row>
    <row customHeight="1" r="48" ht="12.75">
      <c t="s" s="61" r="A48">
        <v>443</v>
      </c>
      <c t="s" s="59" r="B48">
        <v>444</v>
      </c>
      <c t="s" s="60" r="C48">
        <v>445</v>
      </c>
      <c t="s" s="59" r="D48">
        <v>446</v>
      </c>
      <c s="64" r="E48"/>
      <c s="64" r="F48"/>
    </row>
    <row customHeight="1" r="49" ht="12.75">
      <c t="s" s="61" r="A49">
        <v>447</v>
      </c>
      <c t="s" s="59" r="B49">
        <v>448</v>
      </c>
      <c t="s" s="60" r="C49">
        <v>449</v>
      </c>
      <c t="s" s="59" r="D49">
        <v>450</v>
      </c>
      <c s="64" r="E49"/>
      <c s="64" r="F49"/>
    </row>
    <row customHeight="1" r="50" ht="12.75">
      <c t="s" s="61" r="A50">
        <v>451</v>
      </c>
      <c t="s" s="59" r="B50">
        <v>452</v>
      </c>
      <c t="s" s="60" r="C50">
        <v>453</v>
      </c>
      <c t="s" s="59" r="D50">
        <v>454</v>
      </c>
      <c s="64" r="E50"/>
      <c s="64" r="F50"/>
    </row>
    <row customHeight="1" r="51" ht="12.75">
      <c t="s" s="61" r="A51">
        <v>455</v>
      </c>
      <c t="s" s="59" r="B51">
        <v>456</v>
      </c>
      <c t="s" s="60" r="C51">
        <v>457</v>
      </c>
      <c t="s" s="59" r="D51">
        <v>458</v>
      </c>
      <c s="64" r="E51"/>
      <c s="64" r="F51"/>
    </row>
    <row customHeight="1" r="52" ht="12.75">
      <c t="s" s="61" r="A52">
        <v>459</v>
      </c>
      <c t="s" s="59" r="B52">
        <v>460</v>
      </c>
      <c t="s" s="60" r="C52">
        <v>461</v>
      </c>
      <c t="s" s="59" r="D52">
        <v>462</v>
      </c>
      <c s="64" r="E52"/>
      <c s="64" r="F52"/>
    </row>
    <row customHeight="1" r="53" ht="12.75">
      <c t="s" s="61" r="A53">
        <v>463</v>
      </c>
      <c t="s" s="59" r="B53">
        <v>464</v>
      </c>
      <c t="s" s="60" r="C53">
        <v>465</v>
      </c>
      <c t="s" s="59" r="D53">
        <v>466</v>
      </c>
      <c s="64" r="E53"/>
      <c s="64" r="F53"/>
    </row>
    <row customHeight="1" r="54" ht="12.75">
      <c t="s" s="61" r="A54">
        <v>467</v>
      </c>
      <c t="s" s="59" r="B54">
        <v>468</v>
      </c>
      <c t="s" s="60" r="C54">
        <v>469</v>
      </c>
      <c t="s" s="59" r="D54">
        <v>470</v>
      </c>
      <c s="64" r="E54"/>
      <c s="64" r="F54"/>
    </row>
    <row customHeight="1" r="55" ht="12.75">
      <c t="s" s="61" r="A55">
        <v>471</v>
      </c>
      <c t="s" s="56" r="B55">
        <v>472</v>
      </c>
      <c t="s" s="56" r="C55">
        <v>473</v>
      </c>
      <c t="s" s="59" r="D55">
        <v>474</v>
      </c>
      <c s="64" r="E55"/>
      <c s="64" r="F55"/>
    </row>
    <row customHeight="1" r="56" ht="12.75">
      <c t="s" s="61" r="A56">
        <v>475</v>
      </c>
      <c t="s" s="60" r="B56">
        <v>476</v>
      </c>
      <c t="s" s="59" r="C56">
        <v>477</v>
      </c>
      <c t="s" s="59" r="D56">
        <v>478</v>
      </c>
      <c s="64" r="E56"/>
      <c s="64" r="F56"/>
    </row>
    <row customHeight="1" r="57" ht="12.75">
      <c t="s" s="61" r="A57">
        <v>479</v>
      </c>
      <c t="s" s="60" r="B57">
        <v>480</v>
      </c>
      <c t="s" s="59" r="C57">
        <v>481</v>
      </c>
      <c t="s" s="59" r="D57">
        <v>482</v>
      </c>
      <c s="64" r="E57"/>
      <c s="64" r="F57"/>
    </row>
    <row customHeight="1" r="58" ht="12.75">
      <c t="s" s="61" r="A58">
        <v>483</v>
      </c>
      <c t="s" s="60" r="B58">
        <v>484</v>
      </c>
      <c t="s" s="59" r="C58">
        <v>485</v>
      </c>
      <c t="s" s="63" r="D58">
        <v>486</v>
      </c>
      <c s="64" r="E58"/>
      <c s="64" r="F58"/>
    </row>
    <row customHeight="1" r="59" ht="12.75">
      <c t="s" s="61" r="A59">
        <v>487</v>
      </c>
      <c t="s" s="60" r="B59">
        <v>488</v>
      </c>
      <c t="s" s="59" r="C59">
        <v>489</v>
      </c>
      <c s="64" r="D59"/>
      <c s="64" r="E59"/>
      <c s="64" r="F59"/>
    </row>
    <row customHeight="1" r="60" ht="12.75">
      <c t="s" s="61" r="A60">
        <v>490</v>
      </c>
      <c t="s" s="60" r="B60">
        <v>491</v>
      </c>
      <c t="s" s="59" r="C60">
        <v>492</v>
      </c>
      <c s="64" r="D60"/>
      <c s="64" r="E60"/>
      <c s="64" r="F60"/>
    </row>
    <row customHeight="1" r="61" ht="12.75">
      <c t="s" s="61" r="A61">
        <v>493</v>
      </c>
      <c t="s" s="60" r="B61">
        <v>494</v>
      </c>
      <c t="s" s="59" r="C61">
        <v>495</v>
      </c>
      <c s="64" r="D61"/>
      <c s="64" r="E61"/>
      <c s="64" r="F61"/>
    </row>
    <row customHeight="1" r="62" ht="12.75">
      <c t="s" s="61" r="A62">
        <v>496</v>
      </c>
      <c t="s" s="60" r="B62">
        <v>497</v>
      </c>
      <c t="s" s="59" r="C62">
        <v>498</v>
      </c>
      <c s="64" r="D62"/>
      <c s="64" r="E62"/>
      <c s="64" r="F62"/>
    </row>
    <row customHeight="1" r="63" ht="12.75">
      <c t="s" s="61" r="A63">
        <v>499</v>
      </c>
      <c t="s" s="60" r="B63">
        <v>500</v>
      </c>
      <c t="s" s="59" r="C63">
        <v>501</v>
      </c>
      <c s="64" r="D63"/>
      <c s="64" r="E63"/>
      <c s="64" r="F63"/>
    </row>
    <row customHeight="1" r="64" ht="12.75">
      <c t="s" s="61" r="A64">
        <v>502</v>
      </c>
      <c t="s" s="60" r="B64">
        <v>503</v>
      </c>
      <c t="s" s="59" r="C64">
        <v>504</v>
      </c>
      <c s="64" r="D64"/>
      <c s="64" r="E64"/>
      <c s="64" r="F64"/>
    </row>
    <row customHeight="1" r="65" ht="12.75">
      <c t="s" s="61" r="A65">
        <v>505</v>
      </c>
      <c t="s" s="60" r="B65">
        <v>506</v>
      </c>
      <c t="s" s="59" r="C65">
        <v>507</v>
      </c>
      <c s="64" r="D65"/>
      <c s="64" r="E65"/>
      <c s="64" r="F65"/>
    </row>
    <row customHeight="1" r="66" ht="12.75">
      <c t="s" s="61" r="A66">
        <v>508</v>
      </c>
      <c t="s" s="60" r="B66">
        <v>509</v>
      </c>
      <c t="s" s="59" r="C66">
        <v>510</v>
      </c>
      <c s="64" r="D66"/>
      <c s="64" r="E66"/>
      <c s="64" r="F66"/>
    </row>
    <row customHeight="1" r="67" ht="12.75">
      <c t="s" s="61" r="A67">
        <v>511</v>
      </c>
      <c t="s" s="60" r="B67">
        <v>512</v>
      </c>
      <c t="s" s="59" r="C67">
        <v>513</v>
      </c>
      <c s="64" r="D67"/>
      <c s="64" r="E67"/>
      <c s="64" r="F67"/>
    </row>
    <row customHeight="1" r="68" ht="12.75">
      <c t="s" s="61" r="A68">
        <v>514</v>
      </c>
      <c t="s" s="60" r="B68">
        <v>515</v>
      </c>
      <c t="s" s="59" r="C68">
        <v>516</v>
      </c>
      <c s="64" r="D68"/>
      <c s="64" r="E68"/>
      <c s="64" r="F68"/>
    </row>
    <row customHeight="1" r="69" ht="12.75">
      <c t="s" s="65" r="A69">
        <v>517</v>
      </c>
      <c t="s" s="60" r="B69">
        <v>518</v>
      </c>
      <c t="s" s="59" r="C69">
        <v>519</v>
      </c>
      <c s="64" r="D69"/>
      <c s="64" r="E69"/>
      <c s="64" r="F69"/>
    </row>
    <row customHeight="1" r="70" ht="12.75">
      <c s="64" r="A70"/>
      <c t="s" s="60" r="B70">
        <v>520</v>
      </c>
      <c t="s" s="56" r="C70">
        <v>521</v>
      </c>
      <c s="64" r="D70"/>
      <c s="64" r="E70"/>
      <c s="64" r="F70"/>
    </row>
    <row customHeight="1" r="71" ht="12.75">
      <c s="64" r="A71"/>
      <c t="s" s="60" r="B71">
        <v>522</v>
      </c>
      <c t="s" s="60" r="C71">
        <v>523</v>
      </c>
      <c s="64" r="D71"/>
      <c s="64" r="E71"/>
      <c s="64" r="F71"/>
    </row>
    <row customHeight="1" r="72" ht="12.75">
      <c s="64" r="A72"/>
      <c t="s" s="60" r="B72">
        <v>524</v>
      </c>
      <c t="s" s="60" r="C72">
        <v>525</v>
      </c>
      <c s="64" r="D72"/>
      <c s="64" r="E72"/>
      <c s="64" r="F72"/>
    </row>
    <row customHeight="1" r="73" ht="12.75">
      <c s="64" r="A73"/>
      <c t="s" s="60" r="B73">
        <v>526</v>
      </c>
      <c t="s" s="60" r="C73">
        <v>527</v>
      </c>
      <c s="64" r="D73"/>
      <c s="64" r="E73"/>
      <c s="64" r="F73"/>
    </row>
    <row customHeight="1" r="74" ht="12.75">
      <c s="64" r="A74"/>
      <c t="s" s="60" r="B74">
        <v>528</v>
      </c>
      <c t="s" s="60" r="C74">
        <v>529</v>
      </c>
      <c s="64" r="D74"/>
      <c s="64" r="E74"/>
      <c s="64" r="F74"/>
    </row>
    <row customHeight="1" r="75" ht="12.75">
      <c s="64" r="A75"/>
      <c t="s" s="60" r="B75">
        <v>530</v>
      </c>
      <c t="s" s="60" r="C75">
        <v>531</v>
      </c>
      <c s="64" r="D75"/>
      <c s="64" r="E75"/>
      <c s="64" r="F75"/>
    </row>
    <row customHeight="1" r="76" ht="12.75">
      <c s="64" r="A76"/>
      <c t="s" s="60" r="B76">
        <v>532</v>
      </c>
      <c t="s" s="60" r="C76">
        <v>533</v>
      </c>
      <c s="64" r="D76"/>
      <c s="64" r="E76"/>
      <c s="64" r="F76"/>
    </row>
    <row customHeight="1" r="77" ht="12.75">
      <c s="64" r="A77"/>
      <c t="s" s="60" r="B77">
        <v>534</v>
      </c>
      <c t="s" s="60" r="C77">
        <v>535</v>
      </c>
      <c s="64" r="D77"/>
      <c s="64" r="E77"/>
      <c s="64" r="F77"/>
    </row>
    <row customHeight="1" r="78" ht="12.75">
      <c s="64" r="A78"/>
      <c t="s" s="60" r="B78">
        <v>536</v>
      </c>
      <c t="s" s="60" r="C78">
        <v>537</v>
      </c>
      <c s="64" r="D78"/>
      <c s="64" r="E78"/>
      <c s="64" r="F78"/>
    </row>
    <row customHeight="1" r="79" ht="12.75">
      <c s="64" r="A79"/>
      <c t="s" s="60" r="B79">
        <v>538</v>
      </c>
      <c t="s" s="60" r="C79">
        <v>539</v>
      </c>
      <c s="64" r="D79"/>
      <c s="64" r="E79"/>
      <c s="64" r="F79"/>
    </row>
    <row customHeight="1" r="80" ht="12.75">
      <c s="64" r="A80"/>
      <c t="s" s="60" r="B80">
        <v>540</v>
      </c>
      <c t="s" s="60" r="C80">
        <v>541</v>
      </c>
      <c s="64" r="D80"/>
      <c s="64" r="E80"/>
      <c s="64" r="F80"/>
    </row>
    <row customHeight="1" r="81" ht="12.75">
      <c s="64" r="A81"/>
      <c t="s" s="60" r="B81">
        <v>542</v>
      </c>
      <c t="s" s="60" r="C81">
        <v>543</v>
      </c>
      <c s="64" r="D81"/>
      <c s="64" r="E81"/>
      <c s="64" r="F81"/>
    </row>
    <row customHeight="1" r="82" ht="12.75">
      <c s="64" r="A82"/>
      <c t="s" s="56" r="B82">
        <v>544</v>
      </c>
      <c t="s" s="60" r="C82">
        <v>545</v>
      </c>
      <c s="64" r="D82"/>
      <c s="64" r="E82"/>
      <c s="64" r="F82"/>
    </row>
    <row customHeight="1" r="83" ht="12.75">
      <c s="64" r="A83"/>
      <c t="s" s="59" r="B83">
        <v>546</v>
      </c>
      <c t="s" s="60" r="C83">
        <v>547</v>
      </c>
      <c s="64" r="D83"/>
      <c s="64" r="E83"/>
      <c s="64" r="F83"/>
    </row>
    <row customHeight="1" r="84" ht="12.75">
      <c s="64" r="A84"/>
      <c t="s" s="59" r="B84">
        <v>548</v>
      </c>
      <c t="s" s="60" r="C84">
        <v>549</v>
      </c>
      <c s="64" r="D84"/>
      <c s="64" r="E84"/>
      <c s="64" r="F84"/>
    </row>
    <row customHeight="1" r="85" ht="12.75">
      <c s="64" r="A85"/>
      <c t="s" s="59" r="B85">
        <v>550</v>
      </c>
      <c t="s" s="60" r="C85">
        <v>551</v>
      </c>
      <c s="64" r="D85"/>
      <c s="64" r="E85"/>
      <c s="64" r="F85"/>
    </row>
    <row customHeight="1" r="86" ht="12.75">
      <c s="64" r="A86"/>
      <c t="s" s="59" r="B86">
        <v>552</v>
      </c>
      <c t="s" s="56" r="C86">
        <v>553</v>
      </c>
      <c s="64" r="D86"/>
      <c s="64" r="E86"/>
      <c s="64" r="F86"/>
    </row>
    <row customHeight="1" r="87" ht="12.75">
      <c s="64" r="A87"/>
      <c t="s" s="59" r="B87">
        <v>554</v>
      </c>
      <c t="s" s="59" r="C87">
        <v>555</v>
      </c>
      <c s="64" r="D87"/>
      <c s="64" r="E87"/>
      <c s="64" r="F87"/>
    </row>
    <row customHeight="1" r="88" ht="12.75">
      <c s="64" r="A88"/>
      <c t="s" s="59" r="B88">
        <v>556</v>
      </c>
      <c t="s" s="59" r="C88">
        <v>557</v>
      </c>
      <c s="64" r="D88"/>
      <c s="64" r="E88"/>
      <c s="64" r="F88"/>
    </row>
    <row customHeight="1" r="89" ht="12.75">
      <c s="64" r="A89"/>
      <c t="s" s="59" r="B89">
        <v>558</v>
      </c>
      <c t="s" s="59" r="C89">
        <v>559</v>
      </c>
      <c s="64" r="D89"/>
      <c s="64" r="E89"/>
      <c s="64" r="F89"/>
    </row>
    <row customHeight="1" r="90" ht="12.75">
      <c s="64" r="A90"/>
      <c t="s" s="59" r="B90">
        <v>560</v>
      </c>
      <c t="s" s="59" r="C90">
        <v>561</v>
      </c>
      <c s="64" r="D90"/>
      <c s="64" r="E90"/>
      <c s="64" r="F90"/>
    </row>
    <row customHeight="1" r="91" ht="12.75">
      <c s="64" r="A91"/>
      <c t="s" s="59" r="B91">
        <v>562</v>
      </c>
      <c t="s" s="59" r="C91">
        <v>563</v>
      </c>
      <c s="64" r="D91"/>
      <c s="64" r="E91"/>
      <c s="64" r="F91"/>
    </row>
    <row customHeight="1" r="92" ht="12.75">
      <c s="64" r="A92"/>
      <c t="s" s="59" r="B92">
        <v>564</v>
      </c>
      <c t="s" s="59" r="C92">
        <v>565</v>
      </c>
      <c s="64" r="D92"/>
      <c s="64" r="E92"/>
      <c s="64" r="F92"/>
    </row>
    <row customHeight="1" r="93" ht="12.75">
      <c s="64" r="A93"/>
      <c t="s" s="59" r="B93">
        <v>566</v>
      </c>
      <c t="s" s="59" r="C93">
        <v>567</v>
      </c>
      <c s="64" r="D93"/>
      <c s="64" r="E93"/>
      <c s="64" r="F93"/>
    </row>
    <row customHeight="1" r="94" ht="12.75">
      <c s="64" r="A94"/>
      <c t="s" s="59" r="B94">
        <v>568</v>
      </c>
      <c t="s" s="59" r="C94">
        <v>569</v>
      </c>
      <c s="64" r="D94"/>
      <c s="64" r="E94"/>
      <c s="64" r="F94"/>
    </row>
    <row customHeight="1" r="95" ht="12.75">
      <c s="64" r="A95"/>
      <c t="s" s="59" r="B95">
        <v>570</v>
      </c>
      <c t="s" s="59" r="C95">
        <v>571</v>
      </c>
      <c s="64" r="D95"/>
      <c s="64" r="E95"/>
      <c s="64" r="F95"/>
    </row>
    <row customHeight="1" r="96" ht="12.75">
      <c s="64" r="A96"/>
      <c t="s" s="59" r="B96">
        <v>572</v>
      </c>
      <c t="s" s="59" r="C96">
        <v>573</v>
      </c>
      <c s="64" r="D96"/>
      <c s="64" r="E96"/>
      <c s="64" r="F96"/>
    </row>
    <row customHeight="1" r="97" ht="12.75">
      <c s="64" r="A97"/>
      <c t="s" s="59" r="B97">
        <v>574</v>
      </c>
      <c t="s" s="59" r="C97">
        <v>575</v>
      </c>
      <c s="64" r="D97"/>
      <c s="64" r="E97"/>
      <c s="64" r="F97"/>
    </row>
    <row customHeight="1" r="98" ht="12.75">
      <c s="64" r="A98"/>
      <c t="s" s="59" r="B98">
        <v>576</v>
      </c>
      <c t="s" s="59" r="C98">
        <v>577</v>
      </c>
      <c s="64" r="D98"/>
      <c s="64" r="E98"/>
      <c s="64" r="F98"/>
    </row>
    <row customHeight="1" r="99" ht="12.75">
      <c s="64" r="A99"/>
      <c t="s" s="59" r="B99">
        <v>578</v>
      </c>
      <c t="s" s="59" r="C99">
        <v>579</v>
      </c>
      <c s="64" r="D99"/>
      <c s="64" r="E99"/>
      <c s="64" r="F99"/>
    </row>
    <row customHeight="1" r="100" ht="12.75">
      <c s="64" r="A100"/>
      <c t="s" s="59" r="B100">
        <v>580</v>
      </c>
      <c t="s" s="59" r="C100">
        <v>581</v>
      </c>
      <c s="64" r="D100"/>
      <c s="64" r="E100"/>
      <c s="64" r="F100"/>
    </row>
    <row customHeight="1" r="101" ht="12.75">
      <c s="64" r="A101"/>
      <c t="s" s="59" r="B101">
        <v>582</v>
      </c>
      <c t="s" s="59" r="C101">
        <v>583</v>
      </c>
      <c s="64" r="D101"/>
      <c s="64" r="E101"/>
      <c s="64" r="F101"/>
    </row>
    <row customHeight="1" r="102" ht="12.75">
      <c s="64" r="A102"/>
      <c t="s" s="59" r="B102">
        <v>584</v>
      </c>
      <c t="s" s="59" r="C102">
        <v>585</v>
      </c>
      <c s="64" r="D102"/>
      <c s="64" r="E102"/>
      <c s="64" r="F102"/>
    </row>
    <row customHeight="1" r="103" ht="12.75">
      <c s="64" r="A103"/>
      <c t="s" s="59" r="B103">
        <v>586</v>
      </c>
      <c t="s" s="59" r="C103">
        <v>587</v>
      </c>
      <c s="64" r="D103"/>
      <c s="64" r="E103"/>
      <c s="64" r="F103"/>
    </row>
    <row customHeight="1" r="104" ht="12.75">
      <c s="64" r="A104"/>
      <c t="s" s="59" r="B104">
        <v>588</v>
      </c>
      <c t="s" s="59" r="C104">
        <v>589</v>
      </c>
      <c s="64" r="D104"/>
      <c s="64" r="E104"/>
      <c s="64" r="F104"/>
    </row>
    <row customHeight="1" r="105" ht="12.75">
      <c s="64" r="A105"/>
      <c t="s" s="59" r="B105">
        <v>590</v>
      </c>
      <c t="s" s="59" r="C105">
        <v>591</v>
      </c>
      <c s="64" r="D105"/>
      <c s="64" r="E105"/>
      <c s="64" r="F105"/>
    </row>
    <row customHeight="1" r="106" ht="12.75">
      <c s="64" r="A106"/>
      <c t="s" s="59" r="B106">
        <v>592</v>
      </c>
      <c t="s" s="59" r="C106">
        <v>593</v>
      </c>
      <c s="64" r="D106"/>
      <c s="64" r="E106"/>
      <c s="64" r="F106"/>
    </row>
    <row customHeight="1" r="107" ht="12.75">
      <c s="64" r="A107"/>
      <c t="s" s="59" r="B107">
        <v>594</v>
      </c>
      <c t="s" s="59" r="C107">
        <v>595</v>
      </c>
      <c s="64" r="D107"/>
      <c s="64" r="E107"/>
      <c s="64" r="F107"/>
    </row>
    <row customHeight="1" r="108" ht="12.75">
      <c s="64" r="A108"/>
      <c t="s" s="59" r="B108">
        <v>596</v>
      </c>
      <c t="s" s="59" r="C108">
        <v>597</v>
      </c>
      <c s="64" r="D108"/>
      <c s="64" r="E108"/>
      <c s="64" r="F108"/>
    </row>
    <row customHeight="1" r="109" ht="12.75">
      <c s="64" r="A109"/>
      <c t="s" s="59" r="B109">
        <v>598</v>
      </c>
      <c t="s" s="59" r="C109">
        <v>599</v>
      </c>
      <c s="64" r="D109"/>
      <c s="64" r="E109"/>
      <c s="64" r="F109"/>
    </row>
    <row customHeight="1" r="110" ht="12.75">
      <c s="64" r="A110"/>
      <c t="s" s="63" r="B110">
        <v>600</v>
      </c>
      <c t="s" s="63" r="C110">
        <v>601</v>
      </c>
      <c s="64" r="D110"/>
      <c s="64" r="E110"/>
      <c s="64" r="F110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8.71"/>
    <col min="2" customWidth="1" max="2" width="28.57"/>
    <col min="3" customWidth="1" max="8" width="8.71"/>
  </cols>
  <sheetData>
    <row customHeight="1" r="1" ht="15.0">
      <c t="s" s="2" r="A1">
        <v>602</v>
      </c>
      <c s="2" r="B1"/>
    </row>
    <row customHeight="1" r="2" ht="15.0">
      <c s="2" r="B2"/>
    </row>
    <row customHeight="1" r="3" ht="15.0">
      <c t="s" s="2" r="A3">
        <v>603</v>
      </c>
      <c s="2" r="B3"/>
    </row>
    <row customHeight="1" r="4" ht="15.0">
      <c t="s" s="2" r="A4">
        <v>604</v>
      </c>
      <c t="s" s="2" r="B4">
        <v>605</v>
      </c>
      <c t="s" s="2" r="C4">
        <v>606</v>
      </c>
      <c t="s" s="2" r="D4">
        <v>607</v>
      </c>
      <c t="s" s="2" r="E4">
        <v>608</v>
      </c>
      <c t="s" s="2" r="H4">
        <v>609</v>
      </c>
    </row>
    <row customHeight="1" r="5" ht="15.0">
      <c s="2" r="A5">
        <v>1.0</v>
      </c>
      <c t="s" s="2" r="B5">
        <v>610</v>
      </c>
      <c t="s" s="2" r="D5">
        <v>611</v>
      </c>
      <c s="2" r="E5">
        <v>3.0</v>
      </c>
      <c s="2" r="F5">
        <v>2.0</v>
      </c>
      <c t="str" s="2" r="H5">
        <f>A5</f>
        <v>1</v>
      </c>
    </row>
    <row customHeight="1" r="6" ht="15.0">
      <c s="2" r="A6">
        <v>2.0</v>
      </c>
      <c t="s" s="2" r="B6">
        <v>612</v>
      </c>
      <c t="s" s="2" r="D6">
        <v>613</v>
      </c>
      <c s="2" r="E6">
        <v>1.0</v>
      </c>
      <c s="2" r="F6">
        <v>3.0</v>
      </c>
      <c t="str" s="2" r="H6">
        <f>A6</f>
        <v>2</v>
      </c>
    </row>
    <row customHeight="1" r="7" ht="15.0">
      <c s="2" r="A7">
        <v>3.0</v>
      </c>
      <c t="s" s="2" r="B7">
        <v>614</v>
      </c>
      <c t="s" s="2" r="D7">
        <v>615</v>
      </c>
      <c s="2" r="E7">
        <v>4.0</v>
      </c>
      <c s="2" r="F7">
        <v>4.0</v>
      </c>
      <c t="str" s="2" r="H7">
        <f>A7</f>
        <v>3</v>
      </c>
    </row>
    <row customHeight="1" r="8" ht="15.0">
      <c s="2" r="A8">
        <v>4.0</v>
      </c>
      <c t="s" s="2" r="B8">
        <v>616</v>
      </c>
      <c t="s" s="2" r="D8">
        <v>617</v>
      </c>
      <c s="2" r="E8">
        <v>2.0</v>
      </c>
      <c s="2" r="F8">
        <v>1.0</v>
      </c>
      <c t="str" s="2" r="H8">
        <f>A8</f>
        <v>4</v>
      </c>
    </row>
    <row customHeight="1" r="9" ht="15.0">
      <c s="2" r="A9">
        <v>5.0</v>
      </c>
      <c t="s" s="2" r="B9">
        <v>618</v>
      </c>
      <c t="s" s="2" r="D9">
        <v>619</v>
      </c>
      <c s="2" r="E9">
        <v>5.0</v>
      </c>
      <c s="2" r="F9">
        <v>6.0</v>
      </c>
      <c t="str" s="2" r="H9">
        <f>A9</f>
        <v>5</v>
      </c>
    </row>
    <row customHeight="1" r="10" ht="15.0">
      <c s="2" r="A10">
        <v>6.0</v>
      </c>
      <c t="s" s="2" r="B10">
        <v>620</v>
      </c>
      <c t="s" s="2" r="D10">
        <v>621</v>
      </c>
      <c s="2" r="E10">
        <v>6.0</v>
      </c>
      <c s="2" r="F10">
        <v>5.0</v>
      </c>
      <c t="str" s="2" r="H10">
        <f>A10</f>
        <v>6</v>
      </c>
    </row>
    <row customHeight="1" r="11" ht="15.0">
      <c s="2" r="A11">
        <v>7.0</v>
      </c>
      <c t="s" s="2" r="B11">
        <v>622</v>
      </c>
      <c t="s" s="2" r="D11">
        <v>623</v>
      </c>
      <c s="2" r="E11">
        <v>12.0</v>
      </c>
      <c s="2" r="F11">
        <v>12.0</v>
      </c>
      <c t="str" s="2" r="H11">
        <f>A11</f>
        <v>7</v>
      </c>
    </row>
    <row customHeight="1" r="12" ht="15.0">
      <c s="2" r="A12">
        <v>8.0</v>
      </c>
      <c t="s" s="2" r="B12">
        <v>624</v>
      </c>
      <c t="s" s="2" r="D12">
        <v>625</v>
      </c>
      <c s="2" r="E12">
        <v>36.0</v>
      </c>
      <c s="2" r="F12">
        <v>40.0</v>
      </c>
      <c t="str" s="2" r="H12">
        <f>A12</f>
        <v>8</v>
      </c>
    </row>
    <row customHeight="1" r="13" ht="15.0">
      <c s="2" r="A13">
        <v>9.0</v>
      </c>
      <c t="s" s="2" r="B13">
        <v>626</v>
      </c>
      <c t="s" s="2" r="D13">
        <v>627</v>
      </c>
      <c s="2" r="E13">
        <v>7.0</v>
      </c>
      <c s="2" r="F13">
        <v>8.0</v>
      </c>
      <c t="str" s="2" r="H13">
        <f>A13</f>
        <v>9</v>
      </c>
    </row>
    <row customHeight="1" r="14" ht="15.0">
      <c s="2" r="A14">
        <v>10.0</v>
      </c>
      <c t="s" s="2" r="B14">
        <v>628</v>
      </c>
      <c t="s" s="2" r="D14">
        <v>629</v>
      </c>
      <c s="2" r="E14">
        <v>8.0</v>
      </c>
      <c s="2" r="F14">
        <v>10.0</v>
      </c>
      <c t="str" s="2" r="H14">
        <f>A14</f>
        <v>10</v>
      </c>
    </row>
    <row customHeight="1" r="15" ht="15.0">
      <c s="2" r="A15">
        <v>11.0</v>
      </c>
      <c t="s" s="2" r="B15">
        <v>630</v>
      </c>
      <c t="s" s="2" r="D15">
        <v>631</v>
      </c>
      <c s="2" r="E15">
        <v>21.0</v>
      </c>
      <c s="2" r="F15">
        <v>27.0</v>
      </c>
      <c t="str" s="2" r="H15">
        <f>A15</f>
        <v>11</v>
      </c>
    </row>
    <row customHeight="1" r="16" ht="15.0">
      <c s="2" r="A16">
        <v>12.0</v>
      </c>
      <c t="s" s="2" r="B16">
        <v>632</v>
      </c>
      <c t="s" s="2" r="D16">
        <v>633</v>
      </c>
      <c s="2" r="E16">
        <v>14.0</v>
      </c>
      <c s="2" r="F16">
        <v>20.0</v>
      </c>
      <c t="str" s="2" r="H16">
        <f>A16</f>
        <v>12</v>
      </c>
    </row>
    <row customHeight="1" r="17" ht="15.0">
      <c s="2" r="A17">
        <v>13.0</v>
      </c>
      <c t="s" s="2" r="B17">
        <v>634</v>
      </c>
      <c t="s" s="2" r="D17">
        <v>635</v>
      </c>
      <c s="2" r="E17">
        <v>24.0</v>
      </c>
      <c s="2" r="F17">
        <v>23.0</v>
      </c>
      <c t="str" s="2" r="H17">
        <f>A17</f>
        <v>13</v>
      </c>
    </row>
    <row customHeight="1" r="18" ht="15.0">
      <c s="2" r="A18">
        <v>14.0</v>
      </c>
      <c t="s" s="2" r="B18">
        <v>636</v>
      </c>
      <c t="s" s="2" r="D18">
        <v>637</v>
      </c>
      <c s="2" r="E18">
        <v>9.0</v>
      </c>
      <c s="2" r="F18">
        <v>11.0</v>
      </c>
      <c t="str" s="2" r="H18">
        <f>A18</f>
        <v>14</v>
      </c>
    </row>
    <row customHeight="1" r="19" ht="15.0">
      <c s="2" r="A19">
        <v>15.0</v>
      </c>
      <c t="s" s="2" r="B19">
        <v>638</v>
      </c>
      <c t="s" s="2" r="D19">
        <v>639</v>
      </c>
      <c s="2" r="E19">
        <v>17.0</v>
      </c>
      <c s="2" r="F19">
        <v>19.0</v>
      </c>
      <c t="str" s="2" r="H19">
        <f>A19</f>
        <v>15</v>
      </c>
    </row>
    <row customHeight="1" r="20" ht="15.0">
      <c s="2" r="A20">
        <v>16.0</v>
      </c>
      <c t="s" s="2" r="B20">
        <v>640</v>
      </c>
      <c t="s" s="2" r="D20">
        <v>641</v>
      </c>
      <c s="2" r="E20">
        <v>11.0</v>
      </c>
      <c s="2" r="F20">
        <v>9.0</v>
      </c>
      <c t="str" s="2" r="H20">
        <f>A20</f>
        <v>16</v>
      </c>
    </row>
    <row customHeight="1" r="21" ht="15.0">
      <c s="2" r="A21">
        <v>17.0</v>
      </c>
      <c t="s" s="2" r="B21">
        <v>642</v>
      </c>
      <c t="s" s="2" r="D21">
        <v>643</v>
      </c>
      <c s="2" r="E21">
        <v>15.0</v>
      </c>
      <c s="2" r="F21">
        <v>18.0</v>
      </c>
      <c t="str" s="2" r="H21">
        <f>A21</f>
        <v>17</v>
      </c>
    </row>
    <row customHeight="1" r="22" ht="15.0">
      <c s="2" r="A22">
        <v>18.0</v>
      </c>
      <c t="s" s="2" r="B22">
        <v>644</v>
      </c>
      <c t="s" s="2" r="D22">
        <v>645</v>
      </c>
      <c s="2" r="E22">
        <v>26.0</v>
      </c>
      <c s="2" r="F22">
        <v>15.0</v>
      </c>
      <c t="str" s="2" r="H22">
        <f>A22</f>
        <v>18</v>
      </c>
    </row>
    <row customHeight="1" r="23" ht="15.0">
      <c s="2" r="A23">
        <v>19.0</v>
      </c>
      <c t="s" s="2" r="B23">
        <v>646</v>
      </c>
      <c t="s" s="2" r="D23">
        <v>647</v>
      </c>
      <c s="2" r="E23">
        <v>23.0</v>
      </c>
      <c s="2" r="F23">
        <v>26.0</v>
      </c>
      <c t="str" s="2" r="H23">
        <f>A23</f>
        <v>19</v>
      </c>
    </row>
    <row customHeight="1" r="24" ht="15.0">
      <c s="2" r="A24">
        <v>20.0</v>
      </c>
      <c t="s" s="2" r="B24">
        <v>648</v>
      </c>
      <c t="s" s="2" r="D24">
        <v>649</v>
      </c>
      <c s="2" r="E24">
        <v>20.0</v>
      </c>
      <c s="2" r="F24">
        <v>24.0</v>
      </c>
      <c t="str" s="2" r="H24">
        <f>A24</f>
        <v>20</v>
      </c>
    </row>
    <row customHeight="1" r="25" ht="15.0">
      <c s="2" r="A25">
        <v>21.0</v>
      </c>
      <c t="s" s="2" r="B25">
        <v>650</v>
      </c>
      <c t="s" s="2" r="D25">
        <v>651</v>
      </c>
      <c s="2" r="E25">
        <v>25.0</v>
      </c>
      <c s="2" r="F25">
        <v>25.0</v>
      </c>
      <c t="str" s="2" r="H25">
        <f>A25</f>
        <v>21</v>
      </c>
    </row>
    <row customHeight="1" r="26" ht="15.0">
      <c s="2" r="A26">
        <v>22.0</v>
      </c>
      <c t="s" s="2" r="B26">
        <v>652</v>
      </c>
      <c t="s" s="2" r="D26">
        <v>653</v>
      </c>
      <c s="2" r="E26">
        <v>28.0</v>
      </c>
      <c s="2" r="F26">
        <v>13.0</v>
      </c>
      <c t="str" s="2" r="H26">
        <f>A26</f>
        <v>22</v>
      </c>
    </row>
    <row customHeight="1" r="27" ht="15.0">
      <c s="2" r="A27">
        <v>23.0</v>
      </c>
      <c t="s" s="2" r="B27">
        <v>654</v>
      </c>
      <c t="s" s="2" r="D27">
        <v>655</v>
      </c>
      <c s="2" r="E27">
        <v>35.0</v>
      </c>
      <c s="2" r="F27">
        <v>36.0</v>
      </c>
      <c t="str" s="2" r="H27">
        <f>A27</f>
        <v>23</v>
      </c>
    </row>
    <row customHeight="1" r="28" ht="15.0">
      <c s="2" r="A28">
        <v>24.0</v>
      </c>
      <c t="s" s="2" r="B28">
        <v>656</v>
      </c>
      <c t="s" s="2" r="D28">
        <v>657</v>
      </c>
      <c s="2" r="E28">
        <v>27.0</v>
      </c>
      <c s="2" r="F28">
        <v>31.0</v>
      </c>
      <c t="str" s="2" r="H28">
        <f>A28</f>
        <v>24</v>
      </c>
    </row>
    <row customHeight="1" r="29" ht="15.0">
      <c s="2" r="A29">
        <v>25.0</v>
      </c>
      <c t="s" s="2" r="B29">
        <v>658</v>
      </c>
      <c t="s" s="2" r="D29">
        <v>659</v>
      </c>
      <c s="2" r="E29">
        <v>18.0</v>
      </c>
      <c s="2" r="F29">
        <v>22.0</v>
      </c>
      <c t="str" s="2" r="H29">
        <f>A29</f>
        <v>25</v>
      </c>
    </row>
    <row customHeight="1" r="30" ht="15.0">
      <c s="2" r="A30">
        <v>26.0</v>
      </c>
      <c t="s" s="2" r="B30">
        <v>660</v>
      </c>
      <c t="s" s="2" r="D30">
        <v>661</v>
      </c>
      <c s="2" r="E30">
        <v>29.0</v>
      </c>
      <c s="2" r="F30">
        <v>28.0</v>
      </c>
      <c t="str" s="2" r="H30">
        <f>A30</f>
        <v>26</v>
      </c>
    </row>
    <row customHeight="1" r="31" ht="15.0">
      <c s="2" r="A31">
        <v>27.0</v>
      </c>
      <c t="s" s="2" r="B31">
        <v>662</v>
      </c>
      <c t="s" s="2" r="D31">
        <v>663</v>
      </c>
      <c s="2" r="E31">
        <v>22.0</v>
      </c>
      <c s="2" r="F31">
        <v>7.0</v>
      </c>
      <c t="str" s="2" r="H31">
        <f>A31</f>
        <v>27</v>
      </c>
    </row>
    <row customHeight="1" r="32" ht="15.0">
      <c s="2" r="A32">
        <v>28.0</v>
      </c>
      <c t="s" s="2" r="B32">
        <v>664</v>
      </c>
      <c t="s" s="2" r="D32">
        <v>665</v>
      </c>
      <c s="2" r="E32">
        <v>13.0</v>
      </c>
      <c s="2" r="F32">
        <v>14.0</v>
      </c>
      <c t="str" s="2" r="H32">
        <f>A32</f>
        <v>28</v>
      </c>
    </row>
    <row customHeight="1" r="33" ht="15.0">
      <c s="2" r="A33">
        <v>29.0</v>
      </c>
      <c t="s" s="2" r="B33">
        <v>666</v>
      </c>
      <c t="s" s="2" r="D33">
        <v>667</v>
      </c>
      <c s="2" r="E33">
        <v>59.0</v>
      </c>
      <c s="2" r="F33">
        <v>62.0</v>
      </c>
      <c t="str" s="2" r="H33">
        <f>A33</f>
        <v>29</v>
      </c>
    </row>
    <row customHeight="1" r="34" ht="15.0">
      <c s="2" r="A34">
        <v>30.0</v>
      </c>
      <c t="s" s="2" r="B34">
        <v>668</v>
      </c>
      <c t="s" s="2" r="D34">
        <v>669</v>
      </c>
      <c s="2" r="E34">
        <v>16.0</v>
      </c>
      <c s="2" r="F34">
        <v>21.0</v>
      </c>
      <c t="str" s="2" r="H34">
        <f>A34</f>
        <v>30</v>
      </c>
    </row>
    <row customHeight="1" r="35" ht="15.0">
      <c s="2" r="A35">
        <v>31.0</v>
      </c>
      <c t="s" s="2" r="B35">
        <v>670</v>
      </c>
      <c t="s" s="2" r="D35">
        <v>671</v>
      </c>
      <c s="2" r="E35">
        <v>42.0</v>
      </c>
      <c s="2" r="F35">
        <v>34.0</v>
      </c>
      <c t="str" s="2" r="H35">
        <f>A35</f>
        <v>31</v>
      </c>
    </row>
    <row customHeight="1" r="36" ht="15.0">
      <c s="2" r="A36">
        <v>32.0</v>
      </c>
      <c t="s" s="2" r="B36">
        <v>672</v>
      </c>
      <c t="s" s="2" r="D36">
        <v>673</v>
      </c>
      <c s="2" r="E36">
        <v>30.0</v>
      </c>
      <c s="2" r="F36">
        <v>35.0</v>
      </c>
      <c t="str" s="2" r="H36">
        <f>A36</f>
        <v>32</v>
      </c>
    </row>
    <row customHeight="1" r="37" ht="15.0">
      <c s="2" r="A37">
        <v>33.0</v>
      </c>
      <c t="s" s="2" r="B37">
        <v>674</v>
      </c>
      <c t="s" s="2" r="D37">
        <v>675</v>
      </c>
      <c s="2" r="E37">
        <v>43.0</v>
      </c>
      <c s="2" r="F37">
        <v>49.0</v>
      </c>
      <c t="str" s="2" r="H37">
        <f>A37</f>
        <v>33</v>
      </c>
    </row>
    <row customHeight="1" r="38" ht="15.0">
      <c s="2" r="A38">
        <v>34.0</v>
      </c>
      <c t="s" s="2" r="B38">
        <v>676</v>
      </c>
      <c t="s" s="2" r="D38">
        <v>677</v>
      </c>
      <c s="2" r="E38">
        <v>37.0</v>
      </c>
      <c s="2" r="F38">
        <v>41.0</v>
      </c>
      <c t="str" s="2" r="H38">
        <f>A38</f>
        <v>34</v>
      </c>
    </row>
    <row customHeight="1" r="39" ht="15.0">
      <c s="2" r="A39">
        <v>35.0</v>
      </c>
      <c t="s" s="2" r="B39">
        <v>678</v>
      </c>
      <c t="s" s="2" r="D39">
        <v>679</v>
      </c>
      <c s="2" r="E39">
        <v>19.0</v>
      </c>
      <c s="2" r="F39">
        <v>17.0</v>
      </c>
      <c t="str" s="2" r="H39">
        <f>A39</f>
        <v>35</v>
      </c>
    </row>
    <row customHeight="1" r="40" ht="15.0">
      <c s="2" r="A40">
        <v>36.0</v>
      </c>
      <c t="s" s="2" r="B40">
        <v>680</v>
      </c>
      <c t="s" s="2" r="D40">
        <v>681</v>
      </c>
      <c s="2" r="E40">
        <v>55.0</v>
      </c>
      <c s="2" r="F40">
        <v>43.0</v>
      </c>
      <c t="str" s="2" r="H40">
        <f>A40</f>
        <v>36</v>
      </c>
    </row>
    <row customHeight="1" r="41" ht="15.0">
      <c s="2" r="A41">
        <v>37.0</v>
      </c>
      <c t="s" s="2" r="B41">
        <v>682</v>
      </c>
      <c t="s" s="2" r="D41">
        <v>683</v>
      </c>
      <c s="2" r="E41">
        <v>85.0</v>
      </c>
      <c s="2" r="F41">
        <v>72.0</v>
      </c>
      <c t="str" s="2" r="H41">
        <f>A41</f>
        <v>37</v>
      </c>
    </row>
    <row customHeight="1" r="42" ht="15.0">
      <c s="2" r="A42">
        <v>38.0</v>
      </c>
      <c t="s" s="2" r="B42">
        <v>684</v>
      </c>
      <c t="s" s="2" r="D42">
        <v>685</v>
      </c>
      <c s="2" r="E42">
        <v>39.0</v>
      </c>
      <c s="2" r="F42">
        <v>39.0</v>
      </c>
      <c t="str" s="2" r="H42">
        <f>A42</f>
        <v>38</v>
      </c>
    </row>
    <row customHeight="1" r="43" ht="15.0">
      <c s="2" r="A43">
        <v>39.0</v>
      </c>
      <c t="s" s="2" r="B43">
        <v>686</v>
      </c>
      <c t="s" s="2" r="D43">
        <v>687</v>
      </c>
      <c s="2" r="E43">
        <v>34.0</v>
      </c>
      <c s="2" r="F43">
        <v>29.0</v>
      </c>
      <c t="str" s="2" r="H43">
        <f>A43</f>
        <v>39</v>
      </c>
    </row>
    <row customHeight="1" r="44" ht="15.0">
      <c s="2" r="A44">
        <v>40.0</v>
      </c>
      <c t="s" s="2" r="B44">
        <v>688</v>
      </c>
      <c t="s" s="2" r="D44">
        <v>689</v>
      </c>
      <c s="2" r="E44">
        <v>52.0</v>
      </c>
      <c s="2" r="F44">
        <v>67.0</v>
      </c>
      <c t="str" s="2" r="H44">
        <f>A44</f>
        <v>40</v>
      </c>
    </row>
    <row customHeight="1" r="45" ht="15.0">
      <c s="2" r="A45">
        <v>41.0</v>
      </c>
      <c t="s" s="2" r="B45">
        <v>690</v>
      </c>
      <c t="s" s="2" r="D45">
        <v>691</v>
      </c>
      <c s="2" r="E45">
        <v>69.0</v>
      </c>
      <c s="2" r="F45">
        <v>86.0</v>
      </c>
      <c t="str" s="2" r="H45">
        <f>A45</f>
        <v>41</v>
      </c>
    </row>
    <row customHeight="1" r="46" ht="15.0">
      <c s="2" r="A46">
        <v>42.0</v>
      </c>
      <c t="s" s="2" r="B46">
        <v>692</v>
      </c>
      <c t="s" s="2" r="D46">
        <v>693</v>
      </c>
      <c s="2" r="E46">
        <v>71.0</v>
      </c>
      <c s="2" r="F46">
        <v>56.0</v>
      </c>
      <c t="str" s="2" r="H46">
        <f>A46</f>
        <v>42</v>
      </c>
    </row>
    <row customHeight="1" r="47" ht="15.0">
      <c s="2" r="A47">
        <v>43.0</v>
      </c>
      <c t="s" s="2" r="B47">
        <v>694</v>
      </c>
      <c t="s" s="2" r="D47">
        <v>695</v>
      </c>
      <c s="2" r="E47">
        <v>31.0</v>
      </c>
      <c s="2" r="F47">
        <v>32.0</v>
      </c>
      <c t="str" s="2" r="H47">
        <f>A47</f>
        <v>43</v>
      </c>
    </row>
    <row customHeight="1" r="48" ht="15.0">
      <c s="2" r="A48">
        <v>44.0</v>
      </c>
      <c t="s" s="2" r="B48">
        <v>696</v>
      </c>
      <c t="s" s="2" r="D48">
        <v>697</v>
      </c>
      <c s="2" r="E48">
        <v>44.0</v>
      </c>
      <c s="2" r="F48">
        <v>46.0</v>
      </c>
      <c t="str" s="2" r="H48">
        <f>A48</f>
        <v>44</v>
      </c>
    </row>
    <row customHeight="1" r="49" ht="15.0">
      <c s="2" r="A49">
        <v>45.0</v>
      </c>
      <c t="s" s="2" r="B49">
        <v>698</v>
      </c>
      <c t="s" s="2" r="D49">
        <v>699</v>
      </c>
      <c s="2" r="E49">
        <v>47.0</v>
      </c>
      <c s="2" r="F49">
        <v>59.0</v>
      </c>
      <c t="str" s="2" r="H49">
        <f>A49</f>
        <v>45</v>
      </c>
    </row>
    <row customHeight="1" r="50" ht="15.0">
      <c s="2" r="A50">
        <v>46.0</v>
      </c>
      <c t="s" s="2" r="B50">
        <v>700</v>
      </c>
      <c t="s" s="2" r="D50">
        <v>701</v>
      </c>
      <c s="2" r="E50">
        <v>54.0</v>
      </c>
      <c s="2" r="F50">
        <v>50.0</v>
      </c>
      <c t="str" s="2" r="H50">
        <f>A50</f>
        <v>46</v>
      </c>
    </row>
    <row customHeight="1" r="51" ht="15.0">
      <c s="2" r="A51">
        <v>47.0</v>
      </c>
      <c t="s" s="2" r="B51">
        <v>702</v>
      </c>
      <c t="s" s="2" r="D51">
        <v>703</v>
      </c>
      <c s="2" r="E51">
        <v>38.0</v>
      </c>
      <c s="2" r="F51">
        <v>37.0</v>
      </c>
      <c t="str" s="2" r="H51">
        <f>A51</f>
        <v>47</v>
      </c>
    </row>
    <row customHeight="1" r="52" ht="15.0">
      <c s="2" r="A52">
        <v>48.0</v>
      </c>
      <c t="s" s="2" r="B52">
        <v>704</v>
      </c>
      <c t="s" s="2" r="D52">
        <v>705</v>
      </c>
      <c s="2" r="E52">
        <v>72.0</v>
      </c>
      <c s="2" r="F52">
        <v>54.0</v>
      </c>
      <c t="str" s="2" r="H52">
        <f>A52</f>
        <v>48</v>
      </c>
    </row>
    <row customHeight="1" r="53" ht="15.0">
      <c s="2" r="A53">
        <v>49.0</v>
      </c>
      <c t="s" s="2" r="B53">
        <v>706</v>
      </c>
      <c t="s" s="2" r="D53">
        <v>707</v>
      </c>
      <c s="2" r="E53">
        <v>88.0</v>
      </c>
      <c s="2" r="F53">
        <v>88.0</v>
      </c>
      <c t="str" s="2" r="H53">
        <f>A53</f>
        <v>49</v>
      </c>
    </row>
    <row customHeight="1" r="54" ht="15.0">
      <c s="2" r="A54">
        <v>50.0</v>
      </c>
      <c t="s" s="2" r="B54">
        <v>708</v>
      </c>
      <c t="s" s="2" r="D54">
        <v>709</v>
      </c>
      <c s="2" r="E54">
        <v>46.0</v>
      </c>
      <c s="2" r="F54">
        <v>70.0</v>
      </c>
      <c t="str" s="2" r="H54">
        <f>A54</f>
        <v>50</v>
      </c>
    </row>
    <row customHeight="1" r="55" ht="15.0">
      <c s="2" r="A55">
        <v>51.0</v>
      </c>
      <c t="s" s="2" r="B55">
        <v>710</v>
      </c>
      <c t="s" s="2" r="D55">
        <v>711</v>
      </c>
      <c s="2" r="E55">
        <v>10.0</v>
      </c>
      <c s="2" r="F55">
        <v>16.0</v>
      </c>
      <c t="str" s="2" r="H55">
        <f>A55</f>
        <v>51</v>
      </c>
    </row>
    <row customHeight="1" r="56" ht="15.0">
      <c s="2" r="A56">
        <v>52.0</v>
      </c>
      <c t="s" s="2" r="B56">
        <v>712</v>
      </c>
      <c t="s" s="2" r="D56">
        <v>713</v>
      </c>
      <c s="2" r="E56">
        <v>93.0</v>
      </c>
      <c s="2" r="F56">
        <v>87.0</v>
      </c>
      <c t="str" s="2" r="H56">
        <f>A56</f>
        <v>52</v>
      </c>
    </row>
    <row customHeight="1" r="57" ht="15.0">
      <c s="2" r="A57">
        <v>53.0</v>
      </c>
      <c t="s" s="2" r="B57">
        <v>714</v>
      </c>
      <c t="s" s="2" r="D57">
        <v>715</v>
      </c>
      <c s="2" r="E57">
        <v>62.0</v>
      </c>
      <c s="2" r="F57">
        <v>65.0</v>
      </c>
      <c t="str" s="2" r="H57">
        <f>A57</f>
        <v>53</v>
      </c>
    </row>
    <row customHeight="1" r="58" ht="15.0">
      <c s="2" r="A58">
        <v>54.0</v>
      </c>
      <c t="s" s="2" r="B58">
        <v>716</v>
      </c>
      <c t="s" s="2" r="D58">
        <v>717</v>
      </c>
      <c s="2" r="E58">
        <v>60.0</v>
      </c>
      <c s="2" r="F58">
        <v>78.0</v>
      </c>
      <c t="str" s="2" r="H58">
        <f>A58</f>
        <v>54</v>
      </c>
    </row>
    <row customHeight="1" r="59" ht="15.0">
      <c s="2" r="A59">
        <v>55.0</v>
      </c>
      <c t="s" s="2" r="B59">
        <v>718</v>
      </c>
      <c t="s" s="2" r="D59">
        <v>719</v>
      </c>
      <c s="2" r="E59">
        <v>65.0</v>
      </c>
      <c s="2" r="F59">
        <v>93.0</v>
      </c>
      <c t="str" s="2" r="H59">
        <f>A59</f>
        <v>55</v>
      </c>
    </row>
    <row customHeight="1" r="60" ht="15.0">
      <c s="2" r="A60">
        <v>56.0</v>
      </c>
      <c t="s" s="2" r="B60">
        <v>720</v>
      </c>
      <c t="s" s="2" r="D60">
        <v>721</v>
      </c>
      <c s="2" r="E60">
        <v>48.0</v>
      </c>
      <c s="2" r="F60">
        <v>38.0</v>
      </c>
      <c t="str" s="2" r="H60">
        <f>A60</f>
        <v>56</v>
      </c>
    </row>
    <row customHeight="1" r="61" ht="15.0">
      <c s="2" r="A61">
        <v>57.0</v>
      </c>
      <c t="s" s="2" r="B61">
        <v>722</v>
      </c>
      <c t="s" s="2" r="D61">
        <v>723</v>
      </c>
      <c s="2" r="E61">
        <v>64.0</v>
      </c>
      <c s="2" r="F61">
        <v>63.0</v>
      </c>
      <c t="str" s="2" r="H61">
        <f>A61</f>
        <v>57</v>
      </c>
    </row>
    <row customHeight="1" r="62" ht="15.0">
      <c s="2" r="A62">
        <v>58.0</v>
      </c>
      <c t="s" s="2" r="B62">
        <v>724</v>
      </c>
      <c t="s" s="2" r="D62">
        <v>725</v>
      </c>
      <c s="2" r="E62">
        <v>40.0</v>
      </c>
      <c s="2" r="F62">
        <v>45.0</v>
      </c>
      <c t="str" s="2" r="H62">
        <f>A62</f>
        <v>58</v>
      </c>
    </row>
    <row customHeight="1" r="63" ht="15.0">
      <c s="2" r="A63">
        <v>59.0</v>
      </c>
      <c t="s" s="2" r="B63">
        <v>726</v>
      </c>
      <c t="s" s="2" r="D63">
        <v>727</v>
      </c>
      <c s="2" r="E63">
        <v>53.0</v>
      </c>
      <c s="2" r="F63">
        <v>53.0</v>
      </c>
      <c t="str" s="2" r="H63">
        <f>A63</f>
        <v>59</v>
      </c>
    </row>
    <row customHeight="1" r="64" ht="15.0">
      <c s="2" r="A64">
        <v>60.0</v>
      </c>
      <c t="s" s="2" r="B64">
        <v>728</v>
      </c>
      <c t="s" s="2" r="D64">
        <v>729</v>
      </c>
      <c s="2" r="E64">
        <v>49.0</v>
      </c>
      <c s="2" r="F64">
        <v>51.0</v>
      </c>
      <c t="str" s="2" r="H64">
        <f>A64</f>
        <v>60</v>
      </c>
    </row>
    <row customHeight="1" r="65" ht="15.0">
      <c s="2" r="A65">
        <v>61.0</v>
      </c>
      <c t="s" s="2" r="B65">
        <v>730</v>
      </c>
      <c t="s" s="2" r="D65">
        <v>731</v>
      </c>
      <c s="2" r="E65">
        <v>68.0</v>
      </c>
      <c s="2" r="F65">
        <v>61.0</v>
      </c>
      <c t="str" s="2" r="H65">
        <f>A65</f>
        <v>61</v>
      </c>
    </row>
    <row customHeight="1" r="66" ht="15.0">
      <c s="2" r="A66">
        <v>62.0</v>
      </c>
      <c t="s" s="2" r="B66">
        <v>732</v>
      </c>
      <c t="s" s="2" r="D66">
        <v>733</v>
      </c>
      <c s="2" r="E66">
        <v>41.0</v>
      </c>
      <c s="2" r="F66">
        <v>33.0</v>
      </c>
      <c t="str" s="2" r="H66">
        <f>A66</f>
        <v>62</v>
      </c>
    </row>
    <row customHeight="1" r="67" ht="15.0">
      <c s="2" r="A67">
        <v>63.0</v>
      </c>
      <c t="s" s="2" r="B67">
        <v>734</v>
      </c>
      <c t="s" s="2" r="D67">
        <v>735</v>
      </c>
      <c s="2" r="E67">
        <v>51.0</v>
      </c>
      <c s="2" r="F67">
        <v>66.0</v>
      </c>
      <c t="str" s="2" r="H67">
        <f>A67</f>
        <v>63</v>
      </c>
    </row>
    <row customHeight="1" r="68" ht="15.0">
      <c s="2" r="A68">
        <v>64.0</v>
      </c>
      <c t="s" s="2" r="B68">
        <v>736</v>
      </c>
      <c t="s" s="2" r="D68">
        <v>737</v>
      </c>
      <c s="2" r="E68">
        <v>32.0</v>
      </c>
      <c s="2" r="F68">
        <v>44.0</v>
      </c>
      <c t="str" s="2" r="H68">
        <f>A68</f>
        <v>64</v>
      </c>
    </row>
    <row customHeight="1" r="69" ht="15.0">
      <c s="2" r="A69">
        <v>65.0</v>
      </c>
      <c t="s" s="2" r="B69">
        <v>738</v>
      </c>
      <c t="s" s="2" r="D69">
        <v>739</v>
      </c>
      <c s="2" r="E69">
        <v>78.0</v>
      </c>
      <c s="2" r="F69">
        <v>71.0</v>
      </c>
      <c t="str" s="2" r="H69">
        <f>A69</f>
        <v>65</v>
      </c>
    </row>
    <row customHeight="1" r="70" ht="15.0">
      <c s="2" r="A70">
        <v>66.0</v>
      </c>
      <c t="s" s="2" r="B70">
        <v>740</v>
      </c>
      <c t="s" s="2" r="D70">
        <v>741</v>
      </c>
      <c s="2" r="E70">
        <v>109.0</v>
      </c>
      <c s="2" r="F70">
        <v>108.0</v>
      </c>
      <c t="str" s="2" r="H70">
        <f>A70</f>
        <v>66</v>
      </c>
    </row>
    <row customHeight="1" r="71" ht="15.0">
      <c s="2" r="A71">
        <v>67.0</v>
      </c>
      <c t="s" s="2" r="B71">
        <v>742</v>
      </c>
      <c t="s" s="2" r="D71">
        <v>743</v>
      </c>
      <c s="2" r="E71">
        <v>57.0</v>
      </c>
      <c s="2" r="F71">
        <v>52.0</v>
      </c>
      <c t="str" s="2" r="H71">
        <f>A71</f>
        <v>67</v>
      </c>
    </row>
    <row customHeight="1" r="72" ht="15.0">
      <c s="2" r="A72">
        <v>68.0</v>
      </c>
      <c t="s" s="2" r="B72">
        <v>744</v>
      </c>
      <c t="s" s="2" r="D72">
        <v>745</v>
      </c>
      <c s="2" r="E72">
        <v>81.0</v>
      </c>
      <c s="2" r="F72">
        <v>55.0</v>
      </c>
      <c t="str" s="2" r="H72">
        <f>A72</f>
        <v>68</v>
      </c>
    </row>
    <row customHeight="1" r="73" ht="15.0">
      <c s="2" r="A73">
        <v>69.0</v>
      </c>
      <c t="s" s="2" r="B73">
        <v>746</v>
      </c>
      <c t="s" s="2" r="D73">
        <v>747</v>
      </c>
      <c s="2" r="E73">
        <v>83.0</v>
      </c>
      <c s="2" r="F73">
        <v>90.0</v>
      </c>
      <c t="str" s="2" r="H73">
        <f>A73</f>
        <v>69</v>
      </c>
    </row>
    <row customHeight="1" r="74" ht="15.0">
      <c s="2" r="A74">
        <v>70.0</v>
      </c>
      <c t="s" s="2" r="B74">
        <v>748</v>
      </c>
      <c t="s" s="2" r="D74">
        <v>749</v>
      </c>
      <c s="2" r="E74">
        <v>125.0</v>
      </c>
      <c s="2" r="F74">
        <v>173.0</v>
      </c>
      <c t="str" s="2" r="H74">
        <f>A74</f>
        <v>70</v>
      </c>
    </row>
    <row customHeight="1" r="75" ht="15.0">
      <c s="2" r="A75">
        <v>71.0</v>
      </c>
      <c t="s" s="2" r="B75">
        <v>750</v>
      </c>
      <c t="s" s="2" r="D75">
        <v>751</v>
      </c>
      <c s="2" r="E75">
        <v>99.0</v>
      </c>
      <c s="2" r="F75">
        <v>105.0</v>
      </c>
      <c t="str" s="2" r="H75">
        <f>A75</f>
        <v>71</v>
      </c>
    </row>
    <row customHeight="1" r="76" ht="15.0">
      <c s="2" r="A76">
        <v>72.0</v>
      </c>
      <c t="s" s="2" r="B76">
        <v>752</v>
      </c>
      <c t="s" s="2" r="D76">
        <v>753</v>
      </c>
      <c s="2" r="E76">
        <v>61.0</v>
      </c>
      <c s="2" r="F76">
        <v>68.0</v>
      </c>
      <c t="str" s="2" r="H76">
        <f>A76</f>
        <v>72</v>
      </c>
    </row>
    <row customHeight="1" r="77" ht="15.0">
      <c s="2" r="A77">
        <v>73.0</v>
      </c>
      <c t="s" s="2" r="B77">
        <v>754</v>
      </c>
      <c t="s" s="2" r="D77">
        <v>755</v>
      </c>
      <c s="2" r="E77">
        <v>90.0</v>
      </c>
      <c s="2" r="F77">
        <v>89.0</v>
      </c>
      <c t="str" s="2" r="H77">
        <f>A77</f>
        <v>73</v>
      </c>
    </row>
    <row customHeight="1" r="78" ht="15.0">
      <c s="2" r="A78">
        <v>74.0</v>
      </c>
      <c t="s" s="2" r="B78">
        <v>756</v>
      </c>
      <c t="s" s="2" r="D78">
        <v>757</v>
      </c>
      <c s="2" r="E78">
        <v>91.0</v>
      </c>
      <c s="2" r="F78">
        <v>75.0</v>
      </c>
      <c t="str" s="2" r="H78">
        <f>A78</f>
        <v>74</v>
      </c>
    </row>
    <row customHeight="1" r="79" ht="15.0">
      <c s="2" r="A79">
        <v>75.0</v>
      </c>
      <c t="s" s="2" r="B79">
        <v>758</v>
      </c>
      <c t="s" s="2" r="D79">
        <v>759</v>
      </c>
      <c s="2" r="E79">
        <v>50.0</v>
      </c>
      <c s="2" r="F79">
        <v>42.0</v>
      </c>
      <c t="str" s="2" r="H79">
        <f>A79</f>
        <v>75</v>
      </c>
    </row>
    <row customHeight="1" r="80" ht="15.0">
      <c s="2" r="A80">
        <v>76.0</v>
      </c>
      <c t="s" s="2" r="B80">
        <v>760</v>
      </c>
      <c t="s" s="2" r="D80">
        <v>761</v>
      </c>
      <c s="2" r="E80">
        <v>56.0</v>
      </c>
      <c s="2" r="F80">
        <v>64.0</v>
      </c>
      <c t="str" s="2" r="H80">
        <f>A80</f>
        <v>76</v>
      </c>
    </row>
    <row customHeight="1" r="81" ht="15.0">
      <c s="2" r="A81">
        <v>77.0</v>
      </c>
      <c t="s" s="2" r="B81">
        <v>762</v>
      </c>
      <c t="s" s="2" r="D81">
        <v>763</v>
      </c>
      <c s="2" r="E81">
        <v>130.0</v>
      </c>
      <c s="2" r="F81">
        <v>163.0</v>
      </c>
      <c t="str" s="2" r="H81">
        <f>A81</f>
        <v>77</v>
      </c>
    </row>
    <row customHeight="1" r="82" ht="15.0">
      <c s="2" r="A82">
        <v>78.0</v>
      </c>
      <c t="s" s="2" r="B82">
        <v>764</v>
      </c>
      <c t="s" s="2" r="D82">
        <v>765</v>
      </c>
      <c s="2" r="E82">
        <v>45.0</v>
      </c>
      <c s="2" r="F82">
        <v>48.0</v>
      </c>
      <c t="str" s="2" r="H82">
        <f>A82</f>
        <v>78</v>
      </c>
    </row>
    <row customHeight="1" r="83" ht="15.0">
      <c s="2" r="A83">
        <v>79.0</v>
      </c>
      <c t="s" s="2" r="B83">
        <v>766</v>
      </c>
      <c t="s" s="2" r="D83">
        <v>767</v>
      </c>
      <c s="2" r="E83">
        <v>77.0</v>
      </c>
      <c s="2" r="F83">
        <v>85.0</v>
      </c>
      <c t="str" s="2" r="H83">
        <f>A83</f>
        <v>79</v>
      </c>
    </row>
    <row customHeight="1" r="84" ht="15.0">
      <c s="2" r="A84">
        <v>80.0</v>
      </c>
      <c t="s" s="2" r="B84">
        <v>768</v>
      </c>
      <c t="s" s="2" r="D84">
        <v>769</v>
      </c>
      <c s="2" r="E84">
        <v>74.0</v>
      </c>
      <c s="2" r="F84">
        <v>74.0</v>
      </c>
      <c t="str" s="2" r="H84">
        <f>A84</f>
        <v>80</v>
      </c>
    </row>
    <row customHeight="1" r="85" ht="15.0">
      <c s="2" r="A85">
        <v>81.0</v>
      </c>
      <c t="s" s="2" r="B85">
        <v>770</v>
      </c>
      <c t="s" s="2" r="D85">
        <v>771</v>
      </c>
      <c s="2" r="E85">
        <v>156.0</v>
      </c>
      <c s="2" r="F85">
        <v>139.0</v>
      </c>
      <c t="str" s="2" r="H85">
        <f>A85</f>
        <v>81</v>
      </c>
    </row>
    <row customHeight="1" r="86" ht="15.0">
      <c s="2" r="A86">
        <v>82.0</v>
      </c>
      <c t="s" s="2" r="B86">
        <v>772</v>
      </c>
      <c t="s" s="2" r="D86">
        <v>773</v>
      </c>
      <c s="2" r="E86">
        <v>75.0</v>
      </c>
      <c s="2" r="F86">
        <v>84.0</v>
      </c>
      <c t="str" s="2" r="H86">
        <f>A86</f>
        <v>82</v>
      </c>
    </row>
    <row customHeight="1" r="87" ht="15.0">
      <c s="2" r="A87">
        <v>83.0</v>
      </c>
      <c t="s" s="2" r="B87">
        <v>774</v>
      </c>
      <c t="s" s="2" r="D87">
        <v>775</v>
      </c>
      <c s="2" r="E87">
        <v>87.0</v>
      </c>
      <c s="2" r="F87">
        <v>99.0</v>
      </c>
      <c t="str" s="2" r="H87">
        <f>A87</f>
        <v>83</v>
      </c>
    </row>
    <row customHeight="1" r="88" ht="15.0">
      <c s="2" r="A88">
        <v>84.0</v>
      </c>
      <c t="s" s="2" r="B88">
        <v>776</v>
      </c>
      <c t="s" s="2" r="D88">
        <v>777</v>
      </c>
      <c s="2" r="E88">
        <v>113.0</v>
      </c>
      <c s="2" r="F88">
        <v>102.0</v>
      </c>
      <c t="str" s="2" r="H88">
        <f>A88</f>
        <v>84</v>
      </c>
    </row>
    <row customHeight="1" r="89" ht="15.0">
      <c s="2" r="A89">
        <v>85.0</v>
      </c>
      <c t="s" s="2" r="B89">
        <v>778</v>
      </c>
      <c t="s" s="2" r="D89">
        <v>779</v>
      </c>
      <c s="2" r="E89">
        <v>122.0</v>
      </c>
      <c s="2" r="F89">
        <v>151.0</v>
      </c>
      <c t="str" s="2" r="H89">
        <f>A89</f>
        <v>85</v>
      </c>
    </row>
    <row customHeight="1" r="90" ht="15.0">
      <c s="2" r="A90">
        <v>86.0</v>
      </c>
      <c t="s" s="2" r="B90">
        <v>780</v>
      </c>
      <c t="s" s="2" r="D90">
        <v>781</v>
      </c>
      <c s="2" r="E90">
        <v>67.0</v>
      </c>
      <c s="2" r="F90">
        <v>60.0</v>
      </c>
      <c t="str" s="2" r="H90">
        <f>A90</f>
        <v>86</v>
      </c>
    </row>
    <row customHeight="1" r="91" ht="15.0">
      <c s="2" r="A91">
        <v>87.0</v>
      </c>
      <c t="s" s="2" r="B91">
        <v>782</v>
      </c>
      <c t="s" s="2" r="D91">
        <v>783</v>
      </c>
      <c s="2" r="E91">
        <v>80.0</v>
      </c>
      <c s="2" r="F91">
        <v>92.0</v>
      </c>
      <c t="str" s="2" r="H91">
        <f>A91</f>
        <v>87</v>
      </c>
    </row>
    <row customHeight="1" r="92" ht="15.0">
      <c s="2" r="A92">
        <v>88.0</v>
      </c>
      <c t="s" s="2" r="B92">
        <v>784</v>
      </c>
      <c t="s" s="2" r="D92">
        <v>785</v>
      </c>
      <c s="2" r="E92">
        <v>89.0</v>
      </c>
      <c s="2" r="F92">
        <v>83.0</v>
      </c>
      <c t="str" s="2" r="H92">
        <f>A92</f>
        <v>88</v>
      </c>
    </row>
    <row customHeight="1" r="93" ht="15.0">
      <c s="2" r="A93">
        <v>89.0</v>
      </c>
      <c t="s" s="2" r="B93">
        <v>786</v>
      </c>
      <c t="s" s="2" r="D93">
        <v>787</v>
      </c>
      <c s="2" r="E93">
        <v>103.0</v>
      </c>
      <c s="2" r="F93">
        <v>115.0</v>
      </c>
      <c t="str" s="2" r="H93">
        <f>A93</f>
        <v>89</v>
      </c>
    </row>
    <row customHeight="1" r="94" ht="15.0">
      <c s="2" r="A94">
        <v>90.0</v>
      </c>
      <c t="s" s="2" r="B94">
        <v>788</v>
      </c>
      <c t="s" s="2" r="D94">
        <v>789</v>
      </c>
      <c s="2" r="E94">
        <v>141.0</v>
      </c>
      <c s="2" r="F94">
        <v>132.0</v>
      </c>
      <c t="str" s="2" r="H94">
        <f>A94</f>
        <v>90</v>
      </c>
    </row>
    <row customHeight="1" r="95" ht="15.0">
      <c s="2" r="A95">
        <v>91.0</v>
      </c>
      <c t="s" s="2" r="B95">
        <v>790</v>
      </c>
      <c t="s" s="2" r="D95">
        <v>791</v>
      </c>
      <c s="2" r="E95">
        <v>33.0</v>
      </c>
      <c s="2" r="F95">
        <v>30.0</v>
      </c>
      <c t="str" s="2" r="H95">
        <f>A95</f>
        <v>91</v>
      </c>
    </row>
    <row customHeight="1" r="96" ht="15.0">
      <c s="2" r="A96">
        <v>92.0</v>
      </c>
      <c t="s" s="2" r="B96">
        <v>792</v>
      </c>
      <c t="s" s="2" r="D96">
        <v>793</v>
      </c>
      <c s="2" r="E96">
        <v>79.0</v>
      </c>
      <c s="2" r="F96">
        <v>82.0</v>
      </c>
      <c t="str" s="2" r="H96">
        <f>A96</f>
        <v>92</v>
      </c>
    </row>
    <row customHeight="1" r="97" ht="15.0">
      <c s="2" r="A97">
        <v>93.0</v>
      </c>
      <c t="s" s="2" r="B97">
        <v>794</v>
      </c>
      <c t="s" s="2" r="D97">
        <v>795</v>
      </c>
      <c s="2" r="E97">
        <v>73.0</v>
      </c>
      <c s="2" r="F97">
        <v>80.0</v>
      </c>
      <c t="str" s="2" r="H97">
        <f>A97</f>
        <v>93</v>
      </c>
    </row>
    <row customHeight="1" r="98" ht="15.0">
      <c s="2" r="A98">
        <v>94.0</v>
      </c>
      <c t="s" s="2" r="B98">
        <v>796</v>
      </c>
      <c t="s" s="2" r="D98">
        <v>797</v>
      </c>
      <c s="2" r="E98">
        <v>58.0</v>
      </c>
      <c s="2" r="F98">
        <v>57.0</v>
      </c>
      <c t="str" s="2" r="H98">
        <f>A98</f>
        <v>94</v>
      </c>
    </row>
    <row customHeight="1" r="99" ht="15.0">
      <c s="2" r="A99">
        <v>95.0</v>
      </c>
      <c t="s" s="2" r="B99">
        <v>798</v>
      </c>
      <c t="s" s="2" r="D99">
        <v>799</v>
      </c>
      <c s="2" r="E99">
        <v>76.0</v>
      </c>
      <c s="2" r="F99">
        <v>94.0</v>
      </c>
      <c t="str" s="2" r="H99">
        <f>A99</f>
        <v>95</v>
      </c>
    </row>
    <row customHeight="1" r="100" ht="15.0">
      <c s="2" r="A100">
        <v>96.0</v>
      </c>
      <c t="s" s="2" r="B100">
        <v>800</v>
      </c>
      <c t="s" s="2" r="D100">
        <v>801</v>
      </c>
      <c s="2" r="E100">
        <v>138.0</v>
      </c>
      <c s="2" r="F100">
        <v>141.0</v>
      </c>
      <c t="str" s="2" r="H100">
        <f>A100</f>
        <v>96</v>
      </c>
    </row>
    <row customHeight="1" r="101" ht="15.0">
      <c s="2" r="A101">
        <v>97.0</v>
      </c>
      <c t="s" s="2" r="B101">
        <v>802</v>
      </c>
      <c t="s" s="2" r="D101">
        <v>803</v>
      </c>
      <c s="2" r="E101">
        <v>63.0</v>
      </c>
      <c s="2" r="F101">
        <v>47.0</v>
      </c>
      <c t="str" s="2" r="H101">
        <f>A101</f>
        <v>97</v>
      </c>
    </row>
    <row customHeight="1" r="102" ht="15.0">
      <c s="2" r="A102">
        <v>98.0</v>
      </c>
      <c t="s" s="2" r="B102">
        <v>804</v>
      </c>
      <c t="s" s="2" r="D102">
        <v>805</v>
      </c>
      <c s="2" r="E102">
        <v>94.0</v>
      </c>
      <c s="2" r="F102">
        <v>123.0</v>
      </c>
      <c t="str" s="2" r="H102">
        <f>A102</f>
        <v>98</v>
      </c>
    </row>
    <row customHeight="1" r="103" ht="15.0">
      <c s="2" r="A103">
        <v>99.0</v>
      </c>
      <c t="s" s="2" r="B103">
        <v>806</v>
      </c>
      <c t="s" s="2" r="D103">
        <v>807</v>
      </c>
      <c s="2" r="E103">
        <v>84.0</v>
      </c>
      <c s="2" r="F103">
        <v>96.0</v>
      </c>
      <c t="str" s="2" r="H103">
        <f>A103</f>
        <v>99</v>
      </c>
    </row>
    <row customHeight="1" r="104" ht="15.0">
      <c s="2" r="A104">
        <v>100.0</v>
      </c>
      <c t="s" s="2" r="B104">
        <v>808</v>
      </c>
      <c t="s" s="2" r="D104">
        <v>809</v>
      </c>
      <c s="2" r="E104">
        <v>86.0</v>
      </c>
      <c s="2" r="F104">
        <v>77.0</v>
      </c>
      <c t="str" s="2" r="H104">
        <f>A104</f>
        <v>100</v>
      </c>
    </row>
    <row customHeight="1" r="105" ht="15.0">
      <c s="2" r="A105">
        <v>101.0</v>
      </c>
      <c t="s" s="2" r="B105">
        <v>810</v>
      </c>
      <c t="s" s="2" r="D105">
        <v>811</v>
      </c>
      <c s="2" r="E105">
        <v>116.0</v>
      </c>
      <c s="2" r="F105">
        <v>145.0</v>
      </c>
      <c t="str" s="2" r="H105">
        <f>A105</f>
        <v>101</v>
      </c>
    </row>
    <row customHeight="1" r="106" ht="15.0">
      <c s="2" r="A106">
        <v>102.0</v>
      </c>
      <c t="s" s="2" r="B106">
        <v>812</v>
      </c>
      <c t="s" s="2" r="D106">
        <v>813</v>
      </c>
      <c s="2" r="E106">
        <v>121.0</v>
      </c>
      <c s="2" r="F106">
        <v>136.0</v>
      </c>
      <c t="str" s="2" r="H106">
        <f>A106</f>
        <v>102</v>
      </c>
    </row>
    <row customHeight="1" r="107" ht="15.0">
      <c s="2" r="A107">
        <v>103.0</v>
      </c>
      <c t="s" s="2" r="B107">
        <v>814</v>
      </c>
      <c t="s" s="2" r="D107">
        <v>815</v>
      </c>
      <c s="2" r="E107">
        <v>98.0</v>
      </c>
      <c s="2" r="F107">
        <v>112.0</v>
      </c>
      <c t="str" s="2" r="H107">
        <f>A107</f>
        <v>103</v>
      </c>
    </row>
    <row customHeight="1" r="108" ht="15.0">
      <c s="2" r="A108">
        <v>104.0</v>
      </c>
      <c t="s" s="2" r="B108">
        <v>816</v>
      </c>
      <c t="s" s="2" r="D108">
        <v>817</v>
      </c>
      <c s="2" r="E108">
        <v>198.0</v>
      </c>
      <c s="2" r="F108">
        <v>203.0</v>
      </c>
      <c t="str" s="2" r="H108">
        <f>A108</f>
        <v>104</v>
      </c>
    </row>
    <row customHeight="1" r="109" ht="15.0">
      <c s="2" r="A109">
        <v>105.0</v>
      </c>
      <c t="s" s="2" r="B109">
        <v>818</v>
      </c>
      <c t="s" s="2" r="D109">
        <v>819</v>
      </c>
      <c s="2" r="E109">
        <v>120.0</v>
      </c>
      <c s="2" r="F109">
        <v>155.0</v>
      </c>
      <c t="str" s="2" r="H109">
        <f>A109</f>
        <v>105</v>
      </c>
    </row>
    <row customHeight="1" r="110" ht="15.0">
      <c s="2" r="A110">
        <v>106.0</v>
      </c>
      <c t="s" s="2" r="B110">
        <v>820</v>
      </c>
      <c t="s" s="2" r="D110">
        <v>821</v>
      </c>
      <c s="2" r="E110">
        <v>119.0</v>
      </c>
      <c s="2" r="F110">
        <v>129.0</v>
      </c>
      <c t="str" s="2" r="H110">
        <f>A110</f>
        <v>106</v>
      </c>
    </row>
    <row customHeight="1" r="111" ht="15.0">
      <c s="2" r="A111">
        <v>107.0</v>
      </c>
      <c t="s" s="2" r="B111">
        <v>822</v>
      </c>
      <c t="s" s="2" r="D111">
        <v>823</v>
      </c>
      <c s="2" r="E111">
        <v>146.0</v>
      </c>
      <c s="2" r="F111">
        <v>172.0</v>
      </c>
      <c t="str" s="2" r="H111">
        <f>A111</f>
        <v>107</v>
      </c>
    </row>
    <row customHeight="1" r="112" ht="15.0">
      <c s="2" r="A112">
        <v>108.0</v>
      </c>
      <c t="s" s="2" r="B112">
        <v>824</v>
      </c>
      <c t="s" s="2" r="D112">
        <v>825</v>
      </c>
      <c s="2" r="E112">
        <v>148.0</v>
      </c>
      <c s="2" r="F112">
        <v>186.0</v>
      </c>
      <c t="str" s="2" r="H112">
        <f>A112</f>
        <v>108</v>
      </c>
    </row>
    <row customHeight="1" r="113" ht="15.0">
      <c s="2" r="A113">
        <v>109.0</v>
      </c>
      <c t="s" s="2" r="B113">
        <v>826</v>
      </c>
      <c t="s" s="2" r="D113">
        <v>827</v>
      </c>
      <c s="2" r="E113">
        <v>82.0</v>
      </c>
      <c s="2" r="F113">
        <v>73.0</v>
      </c>
      <c t="str" s="2" r="H113">
        <f>A113</f>
        <v>109</v>
      </c>
    </row>
    <row customHeight="1" r="114" ht="15.0">
      <c s="2" r="A114">
        <v>110.0</v>
      </c>
      <c t="s" s="2" r="B114">
        <v>828</v>
      </c>
      <c t="s" s="2" r="D114">
        <v>829</v>
      </c>
      <c s="2" r="E114">
        <v>118.0</v>
      </c>
      <c s="2" r="F114">
        <v>125.0</v>
      </c>
      <c t="str" s="2" r="H114">
        <f>A114</f>
        <v>110</v>
      </c>
    </row>
    <row customHeight="1" r="115" ht="15.0">
      <c s="2" r="A115">
        <v>111.0</v>
      </c>
      <c t="s" s="2" r="B115">
        <v>830</v>
      </c>
      <c t="s" s="2" r="D115">
        <v>831</v>
      </c>
      <c s="2" r="E115">
        <v>100.0</v>
      </c>
      <c s="2" r="F115">
        <v>126.0</v>
      </c>
      <c t="str" s="2" r="H115">
        <f>A115</f>
        <v>111</v>
      </c>
    </row>
    <row customHeight="1" r="116" ht="15.0">
      <c s="2" r="A116">
        <v>112.0</v>
      </c>
      <c t="s" s="2" r="B116">
        <v>832</v>
      </c>
      <c t="s" s="2" r="D116">
        <v>833</v>
      </c>
      <c s="2" r="E116">
        <v>115.0</v>
      </c>
      <c s="2" r="F116">
        <v>124.0</v>
      </c>
      <c t="str" s="2" r="H116">
        <f>A116</f>
        <v>112</v>
      </c>
    </row>
    <row customHeight="1" r="117" ht="15.0">
      <c s="2" r="A117">
        <v>113.0</v>
      </c>
      <c t="s" s="2" r="B117">
        <v>834</v>
      </c>
      <c t="s" s="2" r="D117">
        <v>835</v>
      </c>
      <c s="2" r="E117">
        <v>136.0</v>
      </c>
      <c s="2" r="F117">
        <v>166.0</v>
      </c>
      <c t="str" s="2" r="H117">
        <f>A117</f>
        <v>113</v>
      </c>
    </row>
    <row customHeight="1" r="118" ht="15.0">
      <c s="2" r="A118">
        <v>114.0</v>
      </c>
      <c t="s" s="2" r="B118">
        <v>836</v>
      </c>
      <c t="s" s="2" r="D118">
        <v>837</v>
      </c>
      <c s="2" r="E118">
        <v>147.0</v>
      </c>
      <c s="2" r="F118">
        <v>153.0</v>
      </c>
      <c t="str" s="2" r="H118">
        <f>A118</f>
        <v>114</v>
      </c>
    </row>
    <row customHeight="1" r="119" ht="15.0">
      <c s="2" r="A119">
        <v>115.0</v>
      </c>
      <c t="s" s="2" r="B119">
        <v>838</v>
      </c>
      <c t="s" s="2" r="D119">
        <v>839</v>
      </c>
      <c s="2" r="E119">
        <v>104.0</v>
      </c>
      <c s="2" r="F119">
        <v>131.0</v>
      </c>
      <c t="str" s="2" r="H119">
        <f>A119</f>
        <v>115</v>
      </c>
    </row>
    <row customHeight="1" r="120" ht="15.0">
      <c s="2" r="A120">
        <v>116.0</v>
      </c>
      <c t="s" s="2" r="B120">
        <v>840</v>
      </c>
      <c t="s" s="2" r="D120">
        <v>841</v>
      </c>
      <c s="2" r="E120">
        <v>70.0</v>
      </c>
      <c s="2" r="F120">
        <v>76.0</v>
      </c>
      <c t="str" s="2" r="H120">
        <f>A120</f>
        <v>116</v>
      </c>
    </row>
    <row customHeight="1" r="121" ht="15.0">
      <c s="2" r="A121">
        <v>117.0</v>
      </c>
      <c t="s" s="2" r="B121">
        <v>842</v>
      </c>
      <c t="s" s="2" r="D121">
        <v>843</v>
      </c>
      <c s="2" r="E121">
        <v>66.0</v>
      </c>
      <c s="2" r="F121">
        <v>69.0</v>
      </c>
      <c t="str" s="2" r="H121">
        <f>A121</f>
        <v>117</v>
      </c>
    </row>
    <row customHeight="1" r="122" ht="15.0">
      <c s="2" r="A122">
        <v>118.0</v>
      </c>
      <c t="s" s="2" r="B122">
        <v>844</v>
      </c>
      <c t="s" s="2" r="D122">
        <v>845</v>
      </c>
      <c s="2" r="E122">
        <v>95.0</v>
      </c>
      <c s="2" r="F122">
        <v>95.0</v>
      </c>
      <c t="str" s="2" r="H122">
        <f>A122</f>
        <v>118</v>
      </c>
    </row>
    <row customHeight="1" r="123" ht="15.0">
      <c s="2" r="A123">
        <v>119.0</v>
      </c>
      <c t="s" s="2" r="B123">
        <v>846</v>
      </c>
      <c t="s" s="2" r="D123">
        <v>847</v>
      </c>
      <c s="2" r="E123">
        <v>180.0</v>
      </c>
      <c s="2" r="F123">
        <v>209.0</v>
      </c>
      <c t="str" s="2" r="H123">
        <f>A123</f>
        <v>119</v>
      </c>
    </row>
    <row customHeight="1" r="124" ht="15.0">
      <c s="2" r="A124">
        <v>120.0</v>
      </c>
      <c t="s" s="2" r="B124">
        <v>848</v>
      </c>
      <c t="s" s="2" r="D124">
        <v>849</v>
      </c>
      <c s="2" r="E124">
        <v>153.0</v>
      </c>
      <c s="2" r="F124">
        <v>233.0</v>
      </c>
      <c t="str" s="2" r="H124">
        <f>A124</f>
        <v>120</v>
      </c>
    </row>
    <row customHeight="1" r="125" ht="15.0">
      <c s="2" r="A125">
        <v>121.0</v>
      </c>
      <c t="s" s="2" r="B125">
        <v>850</v>
      </c>
      <c t="s" s="2" r="D125">
        <v>851</v>
      </c>
      <c s="2" r="E125">
        <v>106.0</v>
      </c>
      <c s="2" r="F125">
        <v>128.0</v>
      </c>
      <c t="str" s="2" r="H125">
        <f>A125</f>
        <v>121</v>
      </c>
    </row>
    <row customHeight="1" r="126" ht="15.0">
      <c s="2" r="A126">
        <v>122.0</v>
      </c>
      <c t="s" s="2" r="B126">
        <v>852</v>
      </c>
      <c t="s" s="2" r="D126">
        <v>853</v>
      </c>
      <c s="2" r="E126">
        <v>107.0</v>
      </c>
      <c s="2" r="F126">
        <v>137.0</v>
      </c>
      <c t="str" s="2" r="H126">
        <f>A126</f>
        <v>122</v>
      </c>
    </row>
    <row customHeight="1" r="127" ht="15.0">
      <c s="2" r="A127">
        <v>123.0</v>
      </c>
      <c t="s" s="2" r="B127">
        <v>854</v>
      </c>
      <c t="s" s="2" r="D127">
        <v>855</v>
      </c>
      <c s="2" r="E127">
        <v>128.0</v>
      </c>
      <c s="2" r="F127">
        <v>142.0</v>
      </c>
      <c t="str" s="2" r="H127">
        <f>A127</f>
        <v>123</v>
      </c>
    </row>
    <row customHeight="1" r="128" ht="15.0">
      <c s="2" r="A128">
        <v>124.0</v>
      </c>
      <c t="s" s="2" r="B128">
        <v>856</v>
      </c>
      <c t="s" s="2" r="D128">
        <v>857</v>
      </c>
      <c s="2" r="E128">
        <v>152.0</v>
      </c>
      <c s="2" r="F128">
        <v>157.0</v>
      </c>
      <c t="str" s="2" r="H128">
        <f>A128</f>
        <v>124</v>
      </c>
    </row>
    <row customHeight="1" r="129" ht="15.0">
      <c s="2" r="A129">
        <v>125.0</v>
      </c>
      <c t="s" s="2" r="B129">
        <v>858</v>
      </c>
      <c t="s" s="2" r="D129">
        <v>859</v>
      </c>
      <c s="2" r="E129">
        <v>101.0</v>
      </c>
      <c s="2" r="F129">
        <v>120.0</v>
      </c>
      <c t="str" s="2" r="H129">
        <f>A129</f>
        <v>125</v>
      </c>
    </row>
    <row customHeight="1" r="130" ht="15.0">
      <c s="2" r="A130">
        <v>126.0</v>
      </c>
      <c t="s" s="2" r="B130">
        <v>860</v>
      </c>
      <c t="s" s="2" r="D130">
        <v>861</v>
      </c>
      <c s="2" r="E130">
        <v>102.0</v>
      </c>
      <c s="2" r="F130">
        <v>119.0</v>
      </c>
      <c t="str" s="2" r="H130">
        <f>A130</f>
        <v>126</v>
      </c>
    </row>
    <row customHeight="1" r="131" ht="15.0">
      <c s="2" r="A131">
        <v>127.0</v>
      </c>
      <c t="s" s="2" r="B131">
        <v>862</v>
      </c>
      <c t="s" s="2" r="D131">
        <v>863</v>
      </c>
      <c s="2" r="E131">
        <v>111.0</v>
      </c>
      <c s="2" r="F131">
        <v>114.0</v>
      </c>
      <c t="str" s="2" r="H131">
        <f>A131</f>
        <v>127</v>
      </c>
    </row>
    <row customHeight="1" r="132" ht="15.0">
      <c s="2" r="A132">
        <v>128.0</v>
      </c>
      <c t="s" s="2" r="B132">
        <v>864</v>
      </c>
      <c t="s" s="2" r="D132">
        <v>865</v>
      </c>
      <c s="2" r="E132">
        <v>108.0</v>
      </c>
      <c s="2" r="F132">
        <v>122.0</v>
      </c>
      <c t="str" s="2" r="H132">
        <f>A132</f>
        <v>128</v>
      </c>
    </row>
    <row customHeight="1" r="133" ht="15.0">
      <c s="2" r="A133">
        <v>129.0</v>
      </c>
      <c t="s" s="2" r="B133">
        <v>866</v>
      </c>
      <c t="s" s="2" r="D133">
        <v>867</v>
      </c>
      <c s="2" r="E133">
        <v>139.0</v>
      </c>
      <c s="2" r="F133">
        <v>179.0</v>
      </c>
      <c t="str" s="2" r="H133">
        <f>A133</f>
        <v>129</v>
      </c>
    </row>
    <row customHeight="1" r="134" ht="15.0">
      <c s="2" r="A134">
        <v>130.0</v>
      </c>
      <c t="s" s="2" r="B134">
        <v>868</v>
      </c>
      <c t="s" s="2" r="D134">
        <v>869</v>
      </c>
      <c s="2" r="E134">
        <v>140.0</v>
      </c>
      <c s="2" r="F134">
        <v>175.0</v>
      </c>
      <c t="str" s="2" r="H134">
        <f>A134</f>
        <v>130</v>
      </c>
    </row>
    <row customHeight="1" r="135" ht="15.0">
      <c s="2" r="A135">
        <v>131.0</v>
      </c>
      <c t="s" s="2" r="B135">
        <v>870</v>
      </c>
      <c t="s" s="2" r="D135">
        <v>871</v>
      </c>
      <c s="2" r="E135">
        <v>105.0</v>
      </c>
      <c s="2" r="F135">
        <v>116.0</v>
      </c>
      <c t="str" s="2" r="H135">
        <f>A135</f>
        <v>131</v>
      </c>
    </row>
    <row customHeight="1" r="136" ht="15.0">
      <c s="2" r="A136">
        <v>132.0</v>
      </c>
      <c t="s" s="2" r="B136">
        <v>872</v>
      </c>
      <c t="s" s="2" r="D136">
        <v>873</v>
      </c>
      <c s="2" r="E136">
        <v>112.0</v>
      </c>
      <c s="2" r="F136">
        <v>144.0</v>
      </c>
      <c t="str" s="2" r="H136">
        <f>A136</f>
        <v>132</v>
      </c>
    </row>
    <row customHeight="1" r="137" ht="15.0">
      <c s="2" r="A137">
        <v>133.0</v>
      </c>
      <c t="s" s="2" r="B137">
        <v>874</v>
      </c>
      <c t="s" s="2" r="D137">
        <v>875</v>
      </c>
      <c s="2" r="E137">
        <v>92.0</v>
      </c>
      <c s="2" r="F137">
        <v>91.0</v>
      </c>
      <c t="str" s="2" r="H137">
        <f>A137</f>
        <v>133</v>
      </c>
    </row>
    <row customHeight="1" r="138" ht="15.0">
      <c s="2" r="A138">
        <v>134.0</v>
      </c>
      <c t="s" s="2" r="B138">
        <v>876</v>
      </c>
      <c t="s" s="2" r="D138">
        <v>877</v>
      </c>
      <c s="2" r="E138">
        <v>209.0</v>
      </c>
      <c t="str" s="2" r="H138">
        <f>A138</f>
        <v>134</v>
      </c>
    </row>
    <row customHeight="1" r="139" ht="15.0">
      <c s="2" r="A139">
        <v>135.0</v>
      </c>
      <c t="s" s="2" r="B139">
        <v>878</v>
      </c>
      <c t="s" s="2" r="D139">
        <v>879</v>
      </c>
      <c s="2" r="E139">
        <v>131.0</v>
      </c>
      <c s="2" r="F139">
        <v>156.0</v>
      </c>
      <c t="str" s="2" r="H139">
        <f>A139</f>
        <v>135</v>
      </c>
    </row>
    <row customHeight="1" r="140" ht="15.0">
      <c s="2" r="A140">
        <v>136.0</v>
      </c>
      <c t="s" s="2" r="B140">
        <v>880</v>
      </c>
      <c t="s" s="2" r="D140">
        <v>881</v>
      </c>
      <c s="2" r="E140">
        <v>230.0</v>
      </c>
      <c t="str" s="2" r="H140">
        <f>A140</f>
        <v>136</v>
      </c>
    </row>
    <row customHeight="1" r="141" ht="15.0">
      <c s="2" r="A141">
        <v>137.0</v>
      </c>
      <c t="s" s="2" r="B141">
        <v>882</v>
      </c>
      <c t="s" s="2" r="D141">
        <v>883</v>
      </c>
      <c s="2" r="E141">
        <v>127.0</v>
      </c>
      <c s="2" r="F141">
        <v>107.0</v>
      </c>
      <c t="str" s="2" r="H141">
        <f>A141</f>
        <v>137</v>
      </c>
    </row>
    <row customHeight="1" r="142" ht="15.0">
      <c s="2" r="A142">
        <v>138.0</v>
      </c>
      <c t="s" s="2" r="B142">
        <v>884</v>
      </c>
      <c t="s" s="2" r="D142">
        <v>885</v>
      </c>
      <c s="2" r="E142">
        <v>178.0</v>
      </c>
      <c s="2" r="F142">
        <v>207.0</v>
      </c>
      <c t="str" s="2" r="H142">
        <f>A142</f>
        <v>138</v>
      </c>
    </row>
    <row customHeight="1" r="143" ht="15.0">
      <c s="2" r="A143">
        <v>139.0</v>
      </c>
      <c t="s" s="2" r="B143">
        <v>886</v>
      </c>
      <c t="s" s="2" r="D143">
        <v>887</v>
      </c>
      <c s="2" r="E143">
        <v>96.0</v>
      </c>
      <c s="2" r="F143">
        <v>103.0</v>
      </c>
      <c t="str" s="2" r="H143">
        <f>A143</f>
        <v>139</v>
      </c>
    </row>
    <row customHeight="1" r="144" ht="15.0">
      <c s="2" r="A144">
        <v>140.0</v>
      </c>
      <c t="s" s="2" r="B144">
        <v>888</v>
      </c>
      <c t="s" s="2" r="D144">
        <v>889</v>
      </c>
      <c s="2" r="E144">
        <v>117.0</v>
      </c>
      <c s="2" r="F144">
        <v>117.0</v>
      </c>
      <c t="str" s="2" r="H144">
        <f>A144</f>
        <v>140</v>
      </c>
    </row>
    <row customHeight="1" r="145" ht="15.0">
      <c s="2" r="A145">
        <v>141.0</v>
      </c>
      <c t="s" s="2" r="B145">
        <v>890</v>
      </c>
      <c t="s" s="2" r="D145">
        <v>891</v>
      </c>
      <c s="2" r="E145">
        <v>110.0</v>
      </c>
      <c s="2" r="F145">
        <v>109.0</v>
      </c>
      <c t="str" s="2" r="H145">
        <f>A145</f>
        <v>141</v>
      </c>
    </row>
    <row customHeight="1" r="146" ht="15.0">
      <c s="2" r="A146">
        <v>142.0</v>
      </c>
      <c t="s" s="2" r="B146">
        <v>892</v>
      </c>
      <c t="s" s="2" r="D146">
        <v>893</v>
      </c>
      <c s="2" r="E146">
        <v>145.0</v>
      </c>
      <c s="2" r="F146">
        <v>159.0</v>
      </c>
      <c t="str" s="2" r="H146">
        <f>A146</f>
        <v>142</v>
      </c>
    </row>
    <row customHeight="1" r="147" ht="15.0">
      <c s="2" r="A147">
        <v>143.0</v>
      </c>
      <c t="s" s="2" r="B147">
        <v>894</v>
      </c>
      <c t="s" s="2" r="D147">
        <v>895</v>
      </c>
      <c s="2" r="E147">
        <v>179.0</v>
      </c>
      <c s="2" r="F147">
        <v>228.0</v>
      </c>
      <c t="str" s="2" r="H147">
        <f>A147</f>
        <v>143</v>
      </c>
    </row>
    <row customHeight="1" r="148" ht="15.0">
      <c s="2" r="A148">
        <v>144.0</v>
      </c>
      <c t="s" s="2" r="B148">
        <v>896</v>
      </c>
      <c t="s" s="2" r="D148">
        <v>897</v>
      </c>
      <c s="2" r="E148">
        <v>165.0</v>
      </c>
      <c s="2" r="F148">
        <v>238.0</v>
      </c>
      <c t="str" s="2" r="H148">
        <f>A148</f>
        <v>144</v>
      </c>
    </row>
    <row customHeight="1" r="149" ht="15.0">
      <c s="2" r="A149">
        <v>145.0</v>
      </c>
      <c t="s" s="2" r="B149">
        <v>898</v>
      </c>
      <c t="s" s="2" r="D149">
        <v>899</v>
      </c>
      <c s="2" r="E149">
        <v>151.0</v>
      </c>
      <c s="2" r="F149">
        <v>197.0</v>
      </c>
      <c t="str" s="2" r="H149">
        <f>A149</f>
        <v>145</v>
      </c>
    </row>
    <row customHeight="1" r="150" ht="15.0">
      <c s="2" r="A150">
        <v>146.0</v>
      </c>
      <c t="s" s="2" r="B150">
        <v>900</v>
      </c>
      <c t="s" s="2" r="D150">
        <v>901</v>
      </c>
      <c s="2" r="E150">
        <v>149.0</v>
      </c>
      <c s="2" r="F150">
        <v>158.0</v>
      </c>
      <c t="str" s="2" r="H150">
        <f>A150</f>
        <v>146</v>
      </c>
    </row>
    <row customHeight="1" r="151" ht="15.0">
      <c s="2" r="A151">
        <v>147.0</v>
      </c>
      <c t="s" s="2" r="B151">
        <v>902</v>
      </c>
      <c t="s" s="2" r="D151">
        <v>903</v>
      </c>
      <c s="2" r="E151">
        <v>199.0</v>
      </c>
      <c s="2" r="F151">
        <v>219.0</v>
      </c>
      <c t="str" s="2" r="H151">
        <f>A151</f>
        <v>147</v>
      </c>
    </row>
    <row customHeight="1" r="152" ht="15.0">
      <c s="2" r="A152">
        <v>148.0</v>
      </c>
      <c t="s" s="2" r="B152">
        <v>904</v>
      </c>
      <c t="s" s="2" r="D152">
        <v>905</v>
      </c>
      <c s="2" r="E152">
        <v>196.0</v>
      </c>
      <c s="2" r="F152">
        <v>227.0</v>
      </c>
      <c t="str" s="2" r="H152">
        <f>A152</f>
        <v>148</v>
      </c>
    </row>
    <row customHeight="1" r="153" ht="15.0">
      <c s="2" r="A153">
        <v>149.0</v>
      </c>
      <c t="s" s="2" r="B153">
        <v>906</v>
      </c>
      <c t="s" s="2" r="D153">
        <v>907</v>
      </c>
      <c s="2" r="E153">
        <v>234.0</v>
      </c>
      <c t="str" s="2" r="H153">
        <f>A153</f>
        <v>149</v>
      </c>
    </row>
    <row customHeight="1" r="154" ht="15.0">
      <c s="2" r="A154">
        <v>150.0</v>
      </c>
      <c t="s" s="2" r="B154">
        <v>908</v>
      </c>
      <c t="s" s="2" r="D154">
        <v>909</v>
      </c>
      <c s="2" r="E154">
        <v>193.0</v>
      </c>
      <c t="str" s="2" r="H154">
        <f>A154</f>
        <v>150</v>
      </c>
    </row>
    <row customHeight="1" r="155" ht="15.0">
      <c s="2" r="A155">
        <v>151.0</v>
      </c>
      <c t="s" s="2" r="B155">
        <v>910</v>
      </c>
      <c t="s" s="2" r="D155">
        <v>911</v>
      </c>
      <c s="2" r="E155">
        <v>97.0</v>
      </c>
      <c s="2" r="F155">
        <v>113.0</v>
      </c>
      <c t="str" s="2" r="H155">
        <f>A155</f>
        <v>151</v>
      </c>
    </row>
    <row customHeight="1" r="156" ht="15.0">
      <c s="2" r="A156">
        <v>152.0</v>
      </c>
      <c t="s" s="2" r="B156">
        <v>912</v>
      </c>
      <c t="s" s="2" r="D156">
        <v>913</v>
      </c>
      <c s="2" r="E156">
        <v>154.0</v>
      </c>
      <c s="2" r="F156">
        <v>239.0</v>
      </c>
      <c t="str" s="2" r="H156">
        <f>A156</f>
        <v>152</v>
      </c>
    </row>
    <row customHeight="1" r="157" ht="15.0">
      <c s="2" r="A157">
        <v>153.0</v>
      </c>
      <c t="s" s="2" r="B157">
        <v>914</v>
      </c>
      <c t="s" s="2" r="D157">
        <v>915</v>
      </c>
      <c s="2" r="E157">
        <v>142.0</v>
      </c>
      <c s="2" r="F157">
        <v>174.0</v>
      </c>
      <c t="str" s="2" r="H157">
        <f>A157</f>
        <v>153</v>
      </c>
    </row>
    <row customHeight="1" r="158" ht="15.0">
      <c s="2" r="A158">
        <v>154.0</v>
      </c>
      <c t="s" s="2" r="B158">
        <v>916</v>
      </c>
      <c t="s" s="2" r="D158">
        <v>917</v>
      </c>
      <c s="2" r="E158">
        <v>176.0</v>
      </c>
      <c s="2" r="F158">
        <v>226.0</v>
      </c>
      <c t="str" s="2" r="H158">
        <f>A158</f>
        <v>154</v>
      </c>
    </row>
    <row customHeight="1" r="159" ht="15.0">
      <c s="2" r="A159">
        <v>155.0</v>
      </c>
      <c t="s" s="2" r="B159">
        <v>918</v>
      </c>
      <c t="s" s="2" r="D159">
        <v>919</v>
      </c>
      <c s="2" r="E159">
        <v>168.0</v>
      </c>
      <c s="2" r="F159">
        <v>247.0</v>
      </c>
      <c t="str" s="2" r="H159">
        <f>A159</f>
        <v>155</v>
      </c>
    </row>
    <row customHeight="1" r="160" ht="15.0">
      <c s="2" r="A160">
        <v>156.0</v>
      </c>
      <c t="s" s="2" r="B160">
        <v>920</v>
      </c>
      <c t="s" s="2" r="D160">
        <v>921</v>
      </c>
      <c s="2" r="E160">
        <v>162.0</v>
      </c>
      <c s="2" r="F160">
        <v>218.0</v>
      </c>
      <c t="str" s="2" r="H160">
        <f>A160</f>
        <v>156</v>
      </c>
    </row>
    <row customHeight="1" r="161" ht="15.0">
      <c s="2" r="A161">
        <v>157.0</v>
      </c>
      <c t="s" s="2" r="B161">
        <v>922</v>
      </c>
      <c t="s" s="2" r="D161">
        <v>923</v>
      </c>
      <c s="2" r="E161">
        <v>137.0</v>
      </c>
      <c s="2" r="F161">
        <v>192.0</v>
      </c>
      <c t="str" s="2" r="H161">
        <f>A161</f>
        <v>157</v>
      </c>
    </row>
    <row customHeight="1" r="162" ht="15.0">
      <c s="2" r="A162">
        <v>158.0</v>
      </c>
      <c t="s" s="2" r="B162">
        <v>924</v>
      </c>
      <c t="s" s="2" r="D162">
        <v>925</v>
      </c>
      <c s="2" r="E162">
        <v>232.0</v>
      </c>
      <c t="str" s="2" r="H162">
        <f>A162</f>
        <v>158</v>
      </c>
    </row>
    <row customHeight="1" r="163" ht="15.0">
      <c s="2" r="A163">
        <v>159.0</v>
      </c>
      <c t="s" s="2" r="B163">
        <v>926</v>
      </c>
      <c t="s" s="2" r="D163">
        <v>927</v>
      </c>
      <c s="2" r="E163">
        <v>143.0</v>
      </c>
      <c s="2" r="F163">
        <v>190.0</v>
      </c>
      <c t="str" s="2" r="H163">
        <f>A163</f>
        <v>159</v>
      </c>
    </row>
    <row customHeight="1" r="164" ht="15.0">
      <c s="2" r="A164">
        <v>160.0</v>
      </c>
      <c t="s" s="2" r="B164">
        <v>928</v>
      </c>
      <c t="s" s="2" r="D164">
        <v>929</v>
      </c>
      <c s="2" r="E164">
        <v>215.0</v>
      </c>
      <c t="str" s="2" r="H164">
        <f>A164</f>
        <v>160</v>
      </c>
    </row>
    <row customHeight="1" r="165" ht="15.0">
      <c s="2" r="A165">
        <v>161.0</v>
      </c>
      <c t="s" s="2" r="B165">
        <v>930</v>
      </c>
      <c t="s" s="2" r="D165">
        <v>931</v>
      </c>
      <c s="2" r="E165">
        <v>133.0</v>
      </c>
      <c s="2" r="F165">
        <v>146.0</v>
      </c>
      <c t="str" s="2" r="H165">
        <f>A165</f>
        <v>161</v>
      </c>
    </row>
    <row customHeight="1" r="166" ht="15.0">
      <c s="2" r="A166">
        <v>162.0</v>
      </c>
      <c t="s" s="2" r="B166">
        <v>932</v>
      </c>
      <c t="s" s="2" r="D166">
        <v>933</v>
      </c>
      <c s="2" r="E166">
        <v>185.0</v>
      </c>
      <c s="2" r="F166">
        <v>243.0</v>
      </c>
      <c t="str" s="2" r="H166">
        <f>A166</f>
        <v>162</v>
      </c>
    </row>
    <row customHeight="1" r="167" ht="15.0">
      <c s="2" r="A167">
        <v>163.0</v>
      </c>
      <c t="s" s="2" r="B167">
        <v>934</v>
      </c>
      <c t="s" s="2" r="D167">
        <v>935</v>
      </c>
      <c s="2" r="E167">
        <v>210.0</v>
      </c>
      <c s="2" r="F167">
        <v>246.0</v>
      </c>
      <c t="str" s="2" r="H167">
        <f>A167</f>
        <v>163</v>
      </c>
    </row>
    <row customHeight="1" r="168" ht="15.0">
      <c s="2" r="A168">
        <v>164.0</v>
      </c>
      <c t="s" s="2" r="B168">
        <v>936</v>
      </c>
      <c t="s" s="2" r="D168">
        <v>937</v>
      </c>
      <c s="2" r="E168">
        <v>202.0</v>
      </c>
      <c s="2" r="F168">
        <v>237.0</v>
      </c>
      <c t="str" s="2" r="H168">
        <f>A168</f>
        <v>164</v>
      </c>
    </row>
    <row customHeight="1" r="169" ht="15.0">
      <c s="2" r="A169">
        <v>165.0</v>
      </c>
      <c t="s" s="2" r="B169">
        <v>938</v>
      </c>
      <c t="s" s="2" r="D169">
        <v>939</v>
      </c>
      <c s="2" r="E169">
        <v>280.0</v>
      </c>
      <c t="str" s="2" r="H169">
        <f>A169</f>
        <v>165</v>
      </c>
    </row>
    <row customHeight="1" r="170" ht="15.0">
      <c s="2" r="A170">
        <v>166.0</v>
      </c>
      <c t="s" s="2" r="B170">
        <v>940</v>
      </c>
      <c t="s" s="2" r="D170">
        <v>941</v>
      </c>
      <c t="str" s="2" r="H170">
        <f>A170</f>
        <v>166</v>
      </c>
    </row>
    <row customHeight="1" r="171" ht="15.0">
      <c s="2" r="A171">
        <v>167.0</v>
      </c>
      <c t="s" s="2" r="B171">
        <v>942</v>
      </c>
      <c t="s" s="2" r="D171">
        <v>943</v>
      </c>
      <c s="2" r="E171">
        <v>204.0</v>
      </c>
      <c t="str" s="2" r="H171">
        <f>A171</f>
        <v>167</v>
      </c>
    </row>
    <row customHeight="1" r="172" ht="15.0">
      <c s="2" r="A172">
        <v>168.0</v>
      </c>
      <c t="s" s="2" r="B172">
        <v>944</v>
      </c>
      <c t="s" s="2" r="D172">
        <v>945</v>
      </c>
      <c s="2" r="E172">
        <v>184.0</v>
      </c>
      <c s="2" r="F172">
        <v>171.0</v>
      </c>
      <c t="str" s="2" r="H172">
        <f>A172</f>
        <v>168</v>
      </c>
    </row>
    <row customHeight="1" r="173" ht="15.0">
      <c s="2" r="A173">
        <v>169.0</v>
      </c>
      <c t="s" s="2" r="B173">
        <v>946</v>
      </c>
      <c t="s" s="2" r="D173">
        <v>947</v>
      </c>
      <c s="2" r="E173">
        <v>132.0</v>
      </c>
      <c s="2" r="F173">
        <v>164.0</v>
      </c>
      <c t="str" s="2" r="H173">
        <f>A173</f>
        <v>169</v>
      </c>
    </row>
    <row customHeight="1" r="174" ht="15.0">
      <c s="2" r="A174">
        <v>170.0</v>
      </c>
      <c t="s" s="2" r="B174">
        <v>948</v>
      </c>
      <c t="s" s="2" r="D174">
        <v>949</v>
      </c>
      <c s="2" r="E174">
        <v>163.0</v>
      </c>
      <c s="2" r="F174">
        <v>187.0</v>
      </c>
      <c t="str" s="2" r="H174">
        <f>A174</f>
        <v>170</v>
      </c>
    </row>
    <row customHeight="1" r="175" ht="15.0">
      <c s="2" r="A175">
        <v>171.0</v>
      </c>
      <c t="s" s="2" r="B175">
        <v>950</v>
      </c>
      <c t="s" s="2" r="D175">
        <v>951</v>
      </c>
      <c s="2" r="E175">
        <v>135.0</v>
      </c>
      <c s="2" r="F175">
        <v>177.0</v>
      </c>
      <c t="str" s="2" r="H175">
        <f>A175</f>
        <v>171</v>
      </c>
    </row>
    <row customHeight="1" r="176" ht="15.0">
      <c s="2" r="A176">
        <v>172.0</v>
      </c>
      <c t="s" s="2" r="B176">
        <v>952</v>
      </c>
      <c t="s" s="2" r="D176">
        <v>953</v>
      </c>
      <c t="str" s="2" r="H176">
        <f>A176</f>
        <v>172</v>
      </c>
    </row>
    <row customHeight="1" r="177" ht="15.0">
      <c s="2" r="A177">
        <v>173.0</v>
      </c>
      <c t="s" s="2" r="B177">
        <v>954</v>
      </c>
      <c t="s" s="2" r="D177">
        <v>955</v>
      </c>
      <c s="2" r="E177">
        <v>214.0</v>
      </c>
      <c s="2" r="F177">
        <v>248.0</v>
      </c>
      <c t="str" s="2" r="H177">
        <f>A177</f>
        <v>173</v>
      </c>
    </row>
    <row customHeight="1" r="178" ht="15.0">
      <c s="2" r="A178">
        <v>174.0</v>
      </c>
      <c t="s" s="2" r="B178">
        <v>956</v>
      </c>
      <c t="s" s="2" r="D178">
        <v>957</v>
      </c>
      <c s="2" r="E178">
        <v>219.0</v>
      </c>
      <c t="str" s="2" r="H178">
        <f>A178</f>
        <v>174</v>
      </c>
    </row>
    <row customHeight="1" r="179" ht="15.0">
      <c s="2" r="A179">
        <v>175.0</v>
      </c>
      <c t="s" s="2" r="B179">
        <v>958</v>
      </c>
      <c t="s" s="2" r="D179">
        <v>959</v>
      </c>
      <c s="2" r="E179">
        <v>244.0</v>
      </c>
      <c t="str" s="2" r="H179">
        <f>A179</f>
        <v>175</v>
      </c>
    </row>
    <row customHeight="1" r="180" ht="15.0">
      <c s="2" r="A180">
        <v>176.0</v>
      </c>
      <c t="s" s="2" r="B180">
        <v>960</v>
      </c>
      <c t="s" s="2" r="D180">
        <v>961</v>
      </c>
      <c s="2" r="E180">
        <v>164.0</v>
      </c>
      <c s="2" r="F180">
        <v>210.0</v>
      </c>
      <c t="str" s="2" r="H180">
        <f>A180</f>
        <v>176</v>
      </c>
    </row>
    <row customHeight="1" r="181" ht="15.0">
      <c s="2" r="A181">
        <v>177.0</v>
      </c>
      <c t="s" s="2" r="B181">
        <v>962</v>
      </c>
      <c t="s" s="2" r="D181">
        <v>963</v>
      </c>
      <c s="2" r="E181">
        <v>177.0</v>
      </c>
      <c t="str" s="2" r="H181">
        <f>A181</f>
        <v>177</v>
      </c>
    </row>
    <row customHeight="1" r="182" ht="15.0">
      <c s="2" r="A182">
        <v>178.0</v>
      </c>
      <c t="s" s="2" r="B182">
        <v>964</v>
      </c>
      <c t="s" s="2" r="D182">
        <v>965</v>
      </c>
      <c s="2" r="E182">
        <v>282.0</v>
      </c>
      <c t="str" s="2" r="H182">
        <f>A182</f>
        <v>178</v>
      </c>
    </row>
    <row customHeight="1" r="183" ht="15.0">
      <c s="2" r="A183">
        <v>179.0</v>
      </c>
      <c t="s" s="2" r="B183">
        <v>966</v>
      </c>
      <c t="s" s="2" r="D183">
        <v>967</v>
      </c>
      <c s="2" r="E183">
        <v>124.0</v>
      </c>
      <c s="2" r="F183">
        <v>138.0</v>
      </c>
      <c t="str" s="2" r="H183">
        <f>A183</f>
        <v>179</v>
      </c>
    </row>
    <row customHeight="1" r="184" ht="15.0">
      <c s="2" r="A184">
        <v>180.0</v>
      </c>
      <c t="s" s="2" r="B184">
        <v>968</v>
      </c>
      <c t="s" s="2" r="D184">
        <v>969</v>
      </c>
      <c s="2" r="E184">
        <v>144.0</v>
      </c>
      <c s="2" r="F184">
        <v>152.0</v>
      </c>
      <c t="str" s="2" r="H184">
        <f>A184</f>
        <v>180</v>
      </c>
    </row>
    <row customHeight="1" r="185" ht="15.0">
      <c s="2" r="A185">
        <v>181.0</v>
      </c>
      <c t="s" s="2" r="B185">
        <v>970</v>
      </c>
      <c t="s" s="2" r="D185">
        <v>971</v>
      </c>
      <c s="2" r="E185">
        <v>123.0</v>
      </c>
      <c s="2" r="F185">
        <v>170.0</v>
      </c>
      <c t="str" s="2" r="H185">
        <f>A185</f>
        <v>181</v>
      </c>
    </row>
    <row customHeight="1" r="186" ht="15.0">
      <c s="2" r="A186">
        <v>182.0</v>
      </c>
      <c t="s" s="2" r="B186">
        <v>972</v>
      </c>
      <c t="s" s="2" r="D186">
        <v>973</v>
      </c>
      <c s="2" r="E186">
        <v>174.0</v>
      </c>
      <c s="2" r="F186">
        <v>205.0</v>
      </c>
      <c t="str" s="2" r="H186">
        <f>A186</f>
        <v>182</v>
      </c>
    </row>
    <row customHeight="1" r="187" ht="15.0">
      <c s="2" r="A187">
        <v>183.0</v>
      </c>
      <c t="s" s="2" r="B187">
        <v>974</v>
      </c>
      <c t="s" s="2" r="D187">
        <v>975</v>
      </c>
      <c s="2" r="E187">
        <v>170.0</v>
      </c>
      <c s="2" r="F187">
        <v>231.0</v>
      </c>
      <c t="str" s="2" r="H187">
        <f>A187</f>
        <v>183</v>
      </c>
    </row>
    <row customHeight="1" r="188" ht="15.0">
      <c s="2" r="A188">
        <v>184.0</v>
      </c>
      <c t="s" s="2" r="B188">
        <v>976</v>
      </c>
      <c t="s" s="2" r="D188">
        <v>977</v>
      </c>
      <c s="2" r="E188">
        <v>160.0</v>
      </c>
      <c s="2" r="F188">
        <v>241.0</v>
      </c>
      <c t="str" s="2" r="H188">
        <f>A188</f>
        <v>184</v>
      </c>
    </row>
    <row customHeight="1" r="189" ht="15.0">
      <c s="2" r="A189">
        <v>185.0</v>
      </c>
      <c t="s" s="2" r="B189">
        <v>978</v>
      </c>
      <c t="s" s="2" r="D189">
        <v>979</v>
      </c>
      <c s="2" r="E189">
        <v>183.0</v>
      </c>
      <c s="2" r="F189">
        <v>213.0</v>
      </c>
      <c t="str" s="2" r="H189">
        <f>A189</f>
        <v>185</v>
      </c>
    </row>
    <row customHeight="1" r="190" ht="15.0">
      <c s="2" r="A190">
        <v>186.0</v>
      </c>
      <c t="s" s="2" r="B190">
        <v>980</v>
      </c>
      <c t="s" s="2" r="D190">
        <v>981</v>
      </c>
      <c s="2" r="E190">
        <v>181.0</v>
      </c>
      <c s="2" r="F190">
        <v>220.0</v>
      </c>
      <c t="str" s="2" r="H190">
        <f>A190</f>
        <v>186</v>
      </c>
    </row>
    <row customHeight="1" r="191" ht="15.0">
      <c s="2" r="A191">
        <v>187.0</v>
      </c>
      <c t="s" s="2" r="B191">
        <v>982</v>
      </c>
      <c t="s" s="2" r="D191">
        <v>983</v>
      </c>
      <c s="2" r="E191">
        <v>166.0</v>
      </c>
      <c s="2" r="F191">
        <v>147.0</v>
      </c>
      <c t="str" s="2" r="H191">
        <f>A191</f>
        <v>187</v>
      </c>
    </row>
    <row customHeight="1" r="192" ht="15.0">
      <c s="2" r="A192">
        <v>188.0</v>
      </c>
      <c t="s" s="2" r="B192">
        <v>984</v>
      </c>
      <c t="s" s="2" r="D192">
        <v>985</v>
      </c>
      <c s="2" r="E192">
        <v>114.0</v>
      </c>
      <c s="2" r="F192">
        <v>133.0</v>
      </c>
      <c t="str" s="2" r="H192">
        <f>A192</f>
        <v>188</v>
      </c>
    </row>
    <row customHeight="1" r="193" ht="15.0">
      <c s="2" r="A193">
        <v>189.0</v>
      </c>
      <c t="s" s="2" r="B193">
        <v>986</v>
      </c>
      <c t="s" s="2" r="D193">
        <v>987</v>
      </c>
      <c s="2" r="F193">
        <v>208.0</v>
      </c>
      <c t="str" s="2" r="H193">
        <f>A193</f>
        <v>189</v>
      </c>
    </row>
    <row customHeight="1" r="194" ht="15.0">
      <c s="2" r="A194">
        <v>190.0</v>
      </c>
      <c t="s" s="2" r="B194">
        <v>988</v>
      </c>
      <c t="s" s="2" r="D194">
        <v>989</v>
      </c>
      <c s="2" r="E194">
        <v>266.0</v>
      </c>
      <c t="str" s="2" r="H194">
        <f>A194</f>
        <v>190</v>
      </c>
    </row>
    <row customHeight="1" r="195" ht="15.0">
      <c s="2" r="A195">
        <v>191.0</v>
      </c>
      <c t="s" s="2" r="B195">
        <v>990</v>
      </c>
      <c t="s" s="2" r="D195">
        <v>991</v>
      </c>
      <c s="2" r="E195">
        <v>296.0</v>
      </c>
      <c s="2" r="F195">
        <v>189.0</v>
      </c>
      <c t="str" s="2" r="H195">
        <f>A195</f>
        <v>191</v>
      </c>
    </row>
    <row customHeight="1" r="196" ht="15.0">
      <c s="2" r="A196">
        <v>192.0</v>
      </c>
      <c t="s" s="2" r="B196">
        <v>992</v>
      </c>
      <c t="s" s="2" r="D196">
        <v>993</v>
      </c>
      <c s="2" r="E196">
        <v>216.0</v>
      </c>
      <c t="str" s="2" r="H196">
        <f>A196</f>
        <v>192</v>
      </c>
    </row>
    <row customHeight="1" r="197" ht="15.0">
      <c s="2" r="A197">
        <v>193.0</v>
      </c>
      <c t="s" s="2" r="B197">
        <v>994</v>
      </c>
      <c t="s" s="2" r="D197">
        <v>995</v>
      </c>
      <c s="2" r="E197">
        <v>171.0</v>
      </c>
      <c s="2" r="F197">
        <v>202.0</v>
      </c>
      <c t="str" s="2" r="H197">
        <f>A197</f>
        <v>193</v>
      </c>
    </row>
    <row customHeight="1" r="198" ht="15.0">
      <c s="2" r="A198">
        <v>194.0</v>
      </c>
      <c t="s" s="2" r="B198">
        <v>996</v>
      </c>
      <c t="s" s="2" r="D198">
        <v>997</v>
      </c>
      <c t="str" s="2" r="H198">
        <f>A198</f>
        <v>194</v>
      </c>
    </row>
    <row customHeight="1" r="199" ht="15.0">
      <c s="2" r="A199">
        <v>195.0</v>
      </c>
      <c t="s" s="2" r="B199">
        <v>998</v>
      </c>
      <c t="s" s="2" r="D199">
        <v>999</v>
      </c>
      <c s="2" r="E199">
        <v>155.0</v>
      </c>
      <c s="2" r="F199">
        <v>195.0</v>
      </c>
      <c t="str" s="2" r="H199">
        <f>A199</f>
        <v>195</v>
      </c>
    </row>
    <row customHeight="1" r="200" ht="15.0">
      <c s="2" r="A200">
        <v>196.0</v>
      </c>
      <c t="s" s="2" r="B200">
        <v>1000</v>
      </c>
      <c t="s" s="2" r="D200">
        <v>1001</v>
      </c>
      <c s="2" r="E200">
        <v>277.0</v>
      </c>
      <c t="str" s="2" r="H200">
        <f>A200</f>
        <v>196</v>
      </c>
    </row>
    <row customHeight="1" r="201" ht="15.0">
      <c s="2" r="A201">
        <v>197.0</v>
      </c>
      <c t="s" s="2" r="B201">
        <v>1002</v>
      </c>
      <c t="s" s="2" r="D201">
        <v>1003</v>
      </c>
      <c s="2" r="E201">
        <v>240.0</v>
      </c>
      <c t="str" s="2" r="H201">
        <f>A201</f>
        <v>197</v>
      </c>
    </row>
    <row customHeight="1" r="202" ht="15.0">
      <c s="2" r="A202">
        <v>198.0</v>
      </c>
      <c t="s" s="2" r="B202">
        <v>1004</v>
      </c>
      <c t="s" s="2" r="D202">
        <v>1005</v>
      </c>
      <c s="2" r="E202">
        <v>291.0</v>
      </c>
      <c t="str" s="2" r="H202">
        <f>A202</f>
        <v>198</v>
      </c>
    </row>
    <row customHeight="1" r="203" ht="15.0">
      <c s="2" r="A203">
        <v>199.0</v>
      </c>
      <c t="s" s="2" r="B203">
        <v>1006</v>
      </c>
      <c t="s" s="2" r="D203">
        <v>1007</v>
      </c>
      <c s="2" r="E203">
        <v>159.0</v>
      </c>
      <c s="2" r="F203">
        <v>154.0</v>
      </c>
      <c t="str" s="2" r="H203">
        <f>A203</f>
        <v>199</v>
      </c>
    </row>
    <row customHeight="1" r="204" ht="15.0">
      <c s="2" r="A204">
        <v>200.0</v>
      </c>
      <c t="s" s="2" r="B204">
        <v>1008</v>
      </c>
      <c t="s" s="2" r="D204">
        <v>1009</v>
      </c>
      <c s="2" r="E204">
        <v>182.0</v>
      </c>
      <c s="2" r="F204">
        <v>217.0</v>
      </c>
      <c t="str" s="2" r="H204">
        <f>A204</f>
        <v>200</v>
      </c>
    </row>
    <row customHeight="1" r="205" ht="15.0">
      <c s="2" r="B205"/>
    </row>
    <row customHeight="1" r="206" ht="15.0">
      <c t="s" s="2" r="A206">
        <v>1010</v>
      </c>
      <c s="2" r="B206"/>
    </row>
    <row customHeight="1" r="207" ht="15.0">
      <c t="s" s="2" r="A207">
        <v>1011</v>
      </c>
      <c s="2" r="B207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.0"/>
    <col min="2" customWidth="1" max="2" width="25.57"/>
    <col min="3" customWidth="1" max="3" width="4.57"/>
    <col min="4" customWidth="1" max="4" width="6.0"/>
    <col min="5" customWidth="1" max="5" width="8.71"/>
    <col min="6" customWidth="1" max="6" width="6.43"/>
    <col min="7" customWidth="1" max="7" width="6.57"/>
    <col min="8" customWidth="1" max="9" width="8.71"/>
    <col min="10" customWidth="1" max="10" width="4.0"/>
    <col min="11" customWidth="1" max="13" width="9.43"/>
    <col min="14" customWidth="1" max="14" width="2.86"/>
    <col min="15" customWidth="1" max="15" width="4.29"/>
    <col min="16" customWidth="1" max="16" width="8.0"/>
    <col min="17" customWidth="1" max="17" width="7.0"/>
    <col min="18" customWidth="1" max="18" width="10.71"/>
    <col min="19" customWidth="1" max="20" width="7.71"/>
    <col min="21" customWidth="1" max="21" width="12.14"/>
    <col min="22" customWidth="1" max="23" width="8.71"/>
  </cols>
  <sheetData>
    <row customHeight="1" r="1" ht="15.0">
      <c t="s" s="2" r="A1">
        <v>1012</v>
      </c>
      <c t="s" s="2" r="B1">
        <v>1013</v>
      </c>
      <c t="s" s="2" r="C1">
        <v>1014</v>
      </c>
      <c t="s" s="2" r="D1">
        <v>1015</v>
      </c>
      <c t="s" s="2" r="E1">
        <v>1016</v>
      </c>
      <c t="s" s="2" r="F1">
        <v>1017</v>
      </c>
      <c t="s" s="2" r="G1">
        <v>1018</v>
      </c>
      <c t="s" s="2" r="H1">
        <v>1019</v>
      </c>
      <c t="s" s="2" r="I1">
        <v>1020</v>
      </c>
      <c t="s" s="2" r="J1">
        <v>1021</v>
      </c>
      <c t="s" s="2" r="K1">
        <v>1022</v>
      </c>
      <c t="s" s="2" r="L1">
        <v>1023</v>
      </c>
      <c t="s" s="2" r="M1">
        <v>1024</v>
      </c>
      <c t="s" s="2" r="N1">
        <v>1025</v>
      </c>
      <c t="s" s="2" r="O1">
        <v>1026</v>
      </c>
      <c t="s" s="2" r="P1">
        <v>1027</v>
      </c>
      <c t="s" s="2" r="Q1">
        <v>1028</v>
      </c>
      <c t="s" s="2" r="R1">
        <v>1029</v>
      </c>
      <c t="s" s="2" r="S1">
        <v>1030</v>
      </c>
      <c t="s" s="2" r="T1">
        <v>1031</v>
      </c>
      <c t="s" s="2" r="U1">
        <v>1032</v>
      </c>
      <c t="s" s="2" r="V1">
        <v>1033</v>
      </c>
      <c t="s" s="2" r="W1">
        <v>1034</v>
      </c>
    </row>
    <row customHeight="1" r="2" ht="15.0">
      <c s="2" r="A2"/>
      <c t="s" s="2" r="B2">
        <v>1035</v>
      </c>
      <c t="s" s="2" r="C2">
        <v>1036</v>
      </c>
      <c t="s" s="2" r="D2">
        <v>1037</v>
      </c>
      <c s="2" r="E2">
        <v>0.0</v>
      </c>
      <c s="2" r="F2">
        <v>0.0</v>
      </c>
      <c s="2" r="G2">
        <v>0.0</v>
      </c>
      <c s="2" r="H2">
        <v>0.0</v>
      </c>
      <c s="2" r="I2">
        <v>0.0</v>
      </c>
      <c s="2" r="J2">
        <v>0.0</v>
      </c>
      <c s="2" r="K2">
        <v>251.0</v>
      </c>
      <c s="2" r="L2">
        <v>1304.0</v>
      </c>
      <c s="2" r="M2">
        <v>9.0</v>
      </c>
      <c s="2" r="N2">
        <v>2.0</v>
      </c>
      <c s="2" r="O2">
        <v>73.0</v>
      </c>
      <c s="2" r="P2">
        <v>609.0</v>
      </c>
      <c s="2" r="Q2">
        <v>6.0</v>
      </c>
      <c s="2" r="R2">
        <v>277.3</v>
      </c>
      <c s="2" r="S2">
        <v>313.8</v>
      </c>
      <c s="2" r="T2">
        <v>350.3</v>
      </c>
      <c s="2" r="U2">
        <v>58.0</v>
      </c>
      <c s="2" r="V2">
        <v>56.0</v>
      </c>
      <c s="2" r="W2">
        <v>54.0</v>
      </c>
    </row>
    <row customHeight="1" r="3" ht="15.0">
      <c s="2" r="A3"/>
      <c t="s" s="2" r="B3">
        <v>1038</v>
      </c>
      <c t="s" s="2" r="C3">
        <v>1039</v>
      </c>
      <c t="s" s="2" r="D3">
        <v>1040</v>
      </c>
      <c s="2" r="E3">
        <v>571.0</v>
      </c>
      <c s="2" r="F3">
        <v>387.0</v>
      </c>
      <c s="2" r="G3">
        <v>67.8</v>
      </c>
      <c s="2" r="H3">
        <v>4532.0</v>
      </c>
      <c s="2" r="I3">
        <v>39.0</v>
      </c>
      <c s="2" r="J3">
        <v>13.0</v>
      </c>
      <c s="2" r="K3">
        <v>47.0</v>
      </c>
      <c s="2" r="L3">
        <v>211.0</v>
      </c>
      <c s="2" r="M3">
        <v>2.0</v>
      </c>
      <c s="2" r="N3">
        <v>2.0</v>
      </c>
      <c s="2" r="O3">
        <v>0.0</v>
      </c>
      <c s="2" r="P3">
        <v>0.0</v>
      </c>
      <c s="2" r="Q3">
        <v>0.0</v>
      </c>
      <c s="2" r="R3">
        <v>340.38</v>
      </c>
      <c s="2" r="S3">
        <v>340.38</v>
      </c>
      <c s="2" r="T3">
        <v>340.38</v>
      </c>
      <c s="2" r="U3">
        <v>30.0</v>
      </c>
      <c s="2" r="V3">
        <v>27.0</v>
      </c>
      <c s="2" r="W3">
        <v>23.0</v>
      </c>
    </row>
    <row customHeight="1" r="4" ht="15.0">
      <c s="2" r="A4"/>
      <c t="s" s="2" r="B4">
        <v>1041</v>
      </c>
      <c t="s" s="2" r="C4">
        <v>1042</v>
      </c>
      <c t="s" s="2" r="D4">
        <v>1043</v>
      </c>
      <c s="2" r="E4">
        <v>633.0</v>
      </c>
      <c s="2" r="F4">
        <v>411.0</v>
      </c>
      <c s="2" r="G4">
        <v>64.9</v>
      </c>
      <c s="2" r="H4">
        <v>5161.0</v>
      </c>
      <c s="2" r="I4">
        <v>43.0</v>
      </c>
      <c s="2" r="J4">
        <v>22.0</v>
      </c>
      <c s="2" r="K4">
        <v>32.0</v>
      </c>
      <c s="2" r="L4">
        <v>42.0</v>
      </c>
      <c s="2" r="M4">
        <v>1.0</v>
      </c>
      <c s="2" r="N4">
        <v>3.0</v>
      </c>
      <c s="2" r="O4">
        <v>0.0</v>
      </c>
      <c s="2" r="P4">
        <v>0.0</v>
      </c>
      <c s="2" r="Q4">
        <v>0.0</v>
      </c>
      <c s="2" r="R4">
        <v>335.64</v>
      </c>
      <c s="2" r="S4">
        <v>335.64</v>
      </c>
      <c s="2" r="T4">
        <v>335.64</v>
      </c>
      <c s="2" r="U4">
        <v>29.0</v>
      </c>
      <c s="2" r="V4">
        <v>25.0</v>
      </c>
      <c s="2" r="W4">
        <v>22.0</v>
      </c>
    </row>
    <row customHeight="1" r="5" ht="15.0">
      <c s="2" r="A5"/>
      <c t="s" s="2" r="B5">
        <v>1044</v>
      </c>
      <c t="s" s="2" r="C5">
        <v>1045</v>
      </c>
      <c t="s" s="2" r="D5">
        <v>1046</v>
      </c>
      <c s="2" r="E5">
        <v>0.0</v>
      </c>
      <c s="2" r="F5">
        <v>0.0</v>
      </c>
      <c s="2" r="G5">
        <v>0.0</v>
      </c>
      <c s="2" r="H5">
        <v>0.0</v>
      </c>
      <c s="2" r="I5">
        <v>0.0</v>
      </c>
      <c s="2" r="J5">
        <v>0.0</v>
      </c>
      <c s="2" r="K5">
        <v>281.0</v>
      </c>
      <c s="2" r="L5">
        <v>1499.0</v>
      </c>
      <c s="2" r="M5">
        <v>14.0</v>
      </c>
      <c s="2" r="N5">
        <v>3.0</v>
      </c>
      <c s="2" r="O5">
        <v>56.0</v>
      </c>
      <c s="2" r="P5">
        <v>321.0</v>
      </c>
      <c s="2" r="Q5">
        <v>3.0</v>
      </c>
      <c s="2" r="R5">
        <v>279.0</v>
      </c>
      <c s="2" r="S5">
        <v>307.0</v>
      </c>
      <c s="2" r="T5">
        <v>335.0</v>
      </c>
      <c s="2" r="U5">
        <v>49.0</v>
      </c>
      <c s="2" r="V5">
        <v>44.0</v>
      </c>
      <c s="2" r="W5">
        <v>42.0</v>
      </c>
    </row>
    <row customHeight="1" r="6" ht="15.0">
      <c s="2" r="A6"/>
      <c t="s" s="2" r="B6">
        <v>1047</v>
      </c>
      <c t="s" s="2" r="C6">
        <v>1048</v>
      </c>
      <c t="s" s="2" r="D6">
        <v>1049</v>
      </c>
      <c s="2" r="E6">
        <v>634.0</v>
      </c>
      <c s="2" r="F6">
        <v>437.0</v>
      </c>
      <c s="2" r="G6">
        <v>68.9</v>
      </c>
      <c s="2" r="H6">
        <v>4882.0</v>
      </c>
      <c s="2" r="I6">
        <v>40.0</v>
      </c>
      <c s="2" r="J6">
        <v>8.0</v>
      </c>
      <c s="2" r="K6">
        <v>23.0</v>
      </c>
      <c s="2" r="L6">
        <v>-8.0</v>
      </c>
      <c s="2" r="M6">
        <v>0.0</v>
      </c>
      <c s="2" r="N6">
        <v>3.0</v>
      </c>
      <c s="2" r="O6">
        <v>0.0</v>
      </c>
      <c s="2" r="P6">
        <v>0.0</v>
      </c>
      <c s="2" r="Q6">
        <v>0.0</v>
      </c>
      <c s="2" r="R6">
        <v>332.48</v>
      </c>
      <c s="2" r="S6">
        <v>332.48</v>
      </c>
      <c s="2" r="T6">
        <v>332.48</v>
      </c>
      <c s="2" r="U6">
        <v>29.0</v>
      </c>
      <c s="2" r="V6">
        <v>25.0</v>
      </c>
      <c s="2" r="W6">
        <v>21.0</v>
      </c>
    </row>
    <row customHeight="1" r="7" ht="15.0">
      <c s="2" r="A7"/>
      <c t="s" s="2" r="B7">
        <v>1050</v>
      </c>
      <c t="s" s="2" r="C7">
        <v>1051</v>
      </c>
      <c t="s" s="2" r="D7">
        <v>1052</v>
      </c>
      <c s="2" r="E7">
        <v>599.0</v>
      </c>
      <c s="2" r="F7">
        <v>379.0</v>
      </c>
      <c s="2" r="G7">
        <v>63.3</v>
      </c>
      <c s="2" r="H7">
        <v>4138.0</v>
      </c>
      <c s="2" r="I7">
        <v>36.0</v>
      </c>
      <c s="2" r="J7">
        <v>13.0</v>
      </c>
      <c s="2" r="K7">
        <v>58.0</v>
      </c>
      <c s="2" r="L7">
        <v>328.0</v>
      </c>
      <c s="2" r="M7">
        <v>3.0</v>
      </c>
      <c s="2" r="N7">
        <v>3.0</v>
      </c>
      <c s="2" r="O7">
        <v>0.0</v>
      </c>
      <c s="2" r="P7">
        <v>0.0</v>
      </c>
      <c s="2" r="Q7">
        <v>0.0</v>
      </c>
      <c s="2" r="R7">
        <v>330.12</v>
      </c>
      <c s="2" r="S7">
        <v>330.12</v>
      </c>
      <c s="2" r="T7">
        <v>330.12</v>
      </c>
      <c s="2" r="U7">
        <v>23.0</v>
      </c>
      <c s="2" r="V7">
        <v>21.0</v>
      </c>
      <c s="2" r="W7">
        <v>19.0</v>
      </c>
    </row>
    <row customHeight="1" r="8" ht="15.0">
      <c s="2" r="A8"/>
      <c t="s" s="2" r="B8">
        <v>1053</v>
      </c>
      <c t="s" s="2" r="C8">
        <v>1054</v>
      </c>
      <c t="s" s="2" r="D8">
        <v>1055</v>
      </c>
      <c s="2" r="E8">
        <v>0.0</v>
      </c>
      <c s="2" r="F8">
        <v>0.0</v>
      </c>
      <c s="2" r="G8">
        <v>0.0</v>
      </c>
      <c s="2" r="H8">
        <v>0.0</v>
      </c>
      <c s="2" r="I8">
        <v>0.0</v>
      </c>
      <c s="2" r="J8">
        <v>0.0</v>
      </c>
      <c s="2" r="K8">
        <v>268.0</v>
      </c>
      <c s="2" r="L8">
        <v>1299.0</v>
      </c>
      <c s="2" r="M8">
        <v>8.0</v>
      </c>
      <c s="2" r="N8">
        <v>2.0</v>
      </c>
      <c s="2" r="O8">
        <v>79.0</v>
      </c>
      <c s="2" r="P8">
        <v>522.0</v>
      </c>
      <c s="2" r="Q8">
        <v>4.0</v>
      </c>
      <c s="2" r="R8">
        <v>250.7</v>
      </c>
      <c s="2" r="S8">
        <v>290.2</v>
      </c>
      <c s="2" r="T8">
        <v>329.7</v>
      </c>
      <c s="2" r="U8">
        <v>53.0</v>
      </c>
      <c s="2" r="V8">
        <v>51.0</v>
      </c>
      <c s="2" r="W8">
        <v>51.0</v>
      </c>
    </row>
    <row customHeight="1" r="9" ht="15.0">
      <c s="2" r="A9"/>
      <c t="s" s="2" r="B9">
        <v>1056</v>
      </c>
      <c t="s" s="2" r="C9">
        <v>1057</v>
      </c>
      <c t="s" s="2" r="D9">
        <v>1058</v>
      </c>
      <c s="2" r="E9">
        <v>523.0</v>
      </c>
      <c s="2" r="F9">
        <v>323.0</v>
      </c>
      <c s="2" r="G9">
        <v>61.8</v>
      </c>
      <c s="2" r="H9">
        <v>3611.0</v>
      </c>
      <c s="2" r="I9">
        <v>28.0</v>
      </c>
      <c s="2" r="J9">
        <v>13.0</v>
      </c>
      <c s="2" r="K9">
        <v>122.0</v>
      </c>
      <c s="2" r="L9">
        <v>598.0</v>
      </c>
      <c s="2" r="M9">
        <v>6.0</v>
      </c>
      <c s="2" r="N9">
        <v>3.0</v>
      </c>
      <c s="2" r="O9">
        <v>0.0</v>
      </c>
      <c s="2" r="P9">
        <v>0.0</v>
      </c>
      <c s="2" r="Q9">
        <v>0.0</v>
      </c>
      <c s="2" r="R9">
        <v>323.04</v>
      </c>
      <c s="2" r="S9">
        <v>323.04</v>
      </c>
      <c s="2" r="T9">
        <v>323.04</v>
      </c>
      <c s="2" r="U9">
        <v>18.0</v>
      </c>
      <c s="2" r="V9">
        <v>16.0</v>
      </c>
      <c s="2" r="W9">
        <v>14.0</v>
      </c>
    </row>
    <row customHeight="1" r="10" ht="15.0">
      <c s="2" r="A10"/>
      <c t="s" s="2" r="B10">
        <v>1059</v>
      </c>
      <c t="s" s="2" r="C10">
        <v>1060</v>
      </c>
      <c t="s" s="2" r="D10">
        <v>1061</v>
      </c>
      <c s="2" r="E10">
        <v>0.0</v>
      </c>
      <c s="2" r="F10">
        <v>0.0</v>
      </c>
      <c s="2" r="G10">
        <v>0.0</v>
      </c>
      <c s="2" r="H10">
        <v>0.0</v>
      </c>
      <c s="2" r="I10">
        <v>0.0</v>
      </c>
      <c s="2" r="J10">
        <v>0.0</v>
      </c>
      <c s="2" r="K10">
        <v>0.0</v>
      </c>
      <c s="2" r="L10">
        <v>0.0</v>
      </c>
      <c s="2" r="M10">
        <v>0.0</v>
      </c>
      <c s="2" r="N10">
        <v>1.0</v>
      </c>
      <c s="2" r="O10">
        <v>92.0</v>
      </c>
      <c s="2" r="P10">
        <v>1506.0</v>
      </c>
      <c s="2" r="Q10">
        <v>13.0</v>
      </c>
      <c s="2" r="R10">
        <v>226.6</v>
      </c>
      <c s="2" r="S10">
        <v>272.6</v>
      </c>
      <c s="2" r="T10">
        <v>318.6</v>
      </c>
      <c s="2" r="U10">
        <v>50.0</v>
      </c>
      <c s="2" r="V10">
        <v>50.0</v>
      </c>
      <c s="2" r="W10">
        <v>50.0</v>
      </c>
    </row>
    <row customHeight="1" r="11" ht="15.0">
      <c s="2" r="A11"/>
      <c t="s" s="2" r="B11">
        <v>1062</v>
      </c>
      <c t="s" s="2" r="C11">
        <v>1063</v>
      </c>
      <c t="s" s="2" r="D11">
        <v>1064</v>
      </c>
      <c s="2" r="E11">
        <v>624.0</v>
      </c>
      <c s="2" r="F11">
        <v>394.0</v>
      </c>
      <c s="2" r="G11">
        <v>63.1</v>
      </c>
      <c s="2" r="H11">
        <v>4459.0</v>
      </c>
      <c s="2" r="I11">
        <v>36.0</v>
      </c>
      <c s="2" r="J11">
        <v>12.0</v>
      </c>
      <c s="2" r="K11">
        <v>26.0</v>
      </c>
      <c s="2" r="L11">
        <v>28.0</v>
      </c>
      <c s="2" r="M11">
        <v>1.0</v>
      </c>
      <c s="2" r="N11">
        <v>3.0</v>
      </c>
      <c s="2" r="O11">
        <v>0.0</v>
      </c>
      <c s="2" r="P11">
        <v>0.0</v>
      </c>
      <c s="2" r="Q11">
        <v>0.0</v>
      </c>
      <c s="2" r="R11">
        <v>302.31</v>
      </c>
      <c s="2" r="S11">
        <v>302.31</v>
      </c>
      <c s="2" r="T11">
        <v>302.31</v>
      </c>
      <c s="2" r="U11">
        <v>17.0</v>
      </c>
      <c s="2" r="V11">
        <v>15.0</v>
      </c>
      <c s="2" r="W11">
        <v>13.0</v>
      </c>
    </row>
    <row customHeight="1" r="12" ht="15.0">
      <c s="2" r="A12"/>
      <c t="s" s="2" r="B12">
        <v>1065</v>
      </c>
      <c t="s" s="2" r="C12">
        <v>1066</v>
      </c>
      <c t="s" s="2" r="D12">
        <v>1067</v>
      </c>
      <c s="2" r="E12">
        <v>629.0</v>
      </c>
      <c s="2" r="F12">
        <v>412.0</v>
      </c>
      <c s="2" r="G12">
        <v>65.5</v>
      </c>
      <c s="2" r="H12">
        <v>4627.0</v>
      </c>
      <c s="2" r="I12">
        <v>34.0</v>
      </c>
      <c s="2" r="J12">
        <v>11.0</v>
      </c>
      <c s="2" r="K12">
        <v>24.0</v>
      </c>
      <c s="2" r="L12">
        <v>64.0</v>
      </c>
      <c s="2" r="M12">
        <v>0.0</v>
      </c>
      <c s="2" r="N12">
        <v>2.0</v>
      </c>
      <c s="2" r="O12">
        <v>0.0</v>
      </c>
      <c s="2" r="P12">
        <v>0.0</v>
      </c>
      <c s="2" r="Q12">
        <v>0.0</v>
      </c>
      <c s="2" r="R12">
        <v>301.48</v>
      </c>
      <c s="2" r="S12">
        <v>301.48</v>
      </c>
      <c s="2" r="T12">
        <v>301.48</v>
      </c>
      <c s="2" r="U12">
        <v>20.0</v>
      </c>
      <c s="2" r="V12">
        <v>19.0</v>
      </c>
      <c s="2" r="W12">
        <v>17.0</v>
      </c>
    </row>
    <row customHeight="1" r="13" ht="15.0">
      <c s="2" r="A13"/>
      <c t="s" s="2" r="B13">
        <v>1068</v>
      </c>
      <c t="s" s="2" r="C13">
        <v>1069</v>
      </c>
      <c t="s" s="2" r="D13">
        <v>1070</v>
      </c>
      <c s="2" r="E13">
        <v>0.0</v>
      </c>
      <c s="2" r="F13">
        <v>0.0</v>
      </c>
      <c s="2" r="G13">
        <v>0.0</v>
      </c>
      <c s="2" r="H13">
        <v>0.0</v>
      </c>
      <c s="2" r="I13">
        <v>0.0</v>
      </c>
      <c s="2" r="J13">
        <v>0.0</v>
      </c>
      <c s="2" r="K13">
        <v>0.0</v>
      </c>
      <c s="2" r="L13">
        <v>0.0</v>
      </c>
      <c s="2" r="M13">
        <v>0.0</v>
      </c>
      <c s="2" r="N13">
        <v>0.0</v>
      </c>
      <c s="2" r="O13">
        <v>83.0</v>
      </c>
      <c s="2" r="P13">
        <v>1176.0</v>
      </c>
      <c s="2" r="Q13">
        <v>16.0</v>
      </c>
      <c s="2" r="R13">
        <v>213.6</v>
      </c>
      <c s="2" r="S13">
        <v>255.1</v>
      </c>
      <c s="2" r="T13">
        <v>296.6</v>
      </c>
      <c s="2" r="U13">
        <v>39.0</v>
      </c>
      <c s="2" r="V13">
        <v>40.0</v>
      </c>
      <c s="2" r="W13">
        <v>41.0</v>
      </c>
    </row>
    <row customHeight="1" r="14" ht="15.0">
      <c s="2" r="A14"/>
      <c t="s" s="2" r="B14">
        <v>1071</v>
      </c>
      <c t="s" s="2" r="C14">
        <v>1072</v>
      </c>
      <c t="s" s="2" r="D14">
        <v>1073</v>
      </c>
      <c s="2" r="E14">
        <v>633.0</v>
      </c>
      <c s="2" r="F14">
        <v>381.0</v>
      </c>
      <c s="2" r="G14">
        <v>60.2</v>
      </c>
      <c s="2" r="H14">
        <v>4711.0</v>
      </c>
      <c s="2" r="I14">
        <v>34.0</v>
      </c>
      <c s="2" r="J14">
        <v>19.0</v>
      </c>
      <c s="2" r="K14">
        <v>33.0</v>
      </c>
      <c s="2" r="L14">
        <v>72.0</v>
      </c>
      <c s="2" r="M14">
        <v>1.0</v>
      </c>
      <c s="2" r="N14">
        <v>3.0</v>
      </c>
      <c s="2" r="O14">
        <v>0.0</v>
      </c>
      <c s="2" r="P14">
        <v>0.0</v>
      </c>
      <c s="2" r="Q14">
        <v>0.0</v>
      </c>
      <c s="2" r="R14">
        <v>295.84</v>
      </c>
      <c s="2" r="S14">
        <v>295.84</v>
      </c>
      <c s="2" r="T14">
        <v>295.84</v>
      </c>
      <c s="2" r="U14">
        <v>15.0</v>
      </c>
      <c s="2" r="V14">
        <v>13.0</v>
      </c>
      <c s="2" r="W14">
        <v>11.0</v>
      </c>
    </row>
    <row customHeight="1" r="15" ht="15.0">
      <c s="2" r="A15"/>
      <c t="s" s="2" r="B15">
        <v>1074</v>
      </c>
      <c t="s" s="2" r="C15">
        <v>1075</v>
      </c>
      <c t="s" s="2" r="D15">
        <v>1076</v>
      </c>
      <c s="2" r="E15">
        <v>511.0</v>
      </c>
      <c s="2" r="F15">
        <v>305.0</v>
      </c>
      <c s="2" r="G15">
        <v>59.7</v>
      </c>
      <c s="2" r="H15">
        <v>3711.0</v>
      </c>
      <c s="2" r="I15">
        <v>26.0</v>
      </c>
      <c s="2" r="J15">
        <v>14.0</v>
      </c>
      <c s="2" r="K15">
        <v>87.0</v>
      </c>
      <c s="2" r="L15">
        <v>498.0</v>
      </c>
      <c s="2" r="M15">
        <v>4.0</v>
      </c>
      <c s="2" r="N15">
        <v>2.0</v>
      </c>
      <c s="2" r="O15">
        <v>0.0</v>
      </c>
      <c s="2" r="P15">
        <v>0.0</v>
      </c>
      <c s="2" r="Q15">
        <v>0.0</v>
      </c>
      <c s="2" r="R15">
        <v>294.24</v>
      </c>
      <c s="2" r="S15">
        <v>294.24</v>
      </c>
      <c s="2" r="T15">
        <v>294.24</v>
      </c>
      <c s="2" r="U15">
        <v>15.0</v>
      </c>
      <c s="2" r="V15">
        <v>13.0</v>
      </c>
      <c s="2" r="W15">
        <v>11.0</v>
      </c>
    </row>
    <row customHeight="1" r="16" ht="15.0">
      <c s="2" r="A16"/>
      <c t="s" s="2" r="B16">
        <v>1077</v>
      </c>
      <c t="s" s="2" r="C16">
        <v>1078</v>
      </c>
      <c t="s" s="2" r="D16">
        <v>1079</v>
      </c>
      <c s="2" r="E16">
        <v>578.0</v>
      </c>
      <c s="2" r="F16">
        <v>399.0</v>
      </c>
      <c s="2" r="G16">
        <v>69.0</v>
      </c>
      <c s="2" r="H16">
        <v>4378.0</v>
      </c>
      <c s="2" r="I16">
        <v>36.0</v>
      </c>
      <c s="2" r="J16">
        <v>11.0</v>
      </c>
      <c s="2" r="K16">
        <v>24.0</v>
      </c>
      <c s="2" r="L16">
        <v>41.0</v>
      </c>
      <c s="2" r="M16">
        <v>0.0</v>
      </c>
      <c s="2" r="N16">
        <v>4.0</v>
      </c>
      <c s="2" r="O16">
        <v>0.0</v>
      </c>
      <c s="2" r="P16">
        <v>0.0</v>
      </c>
      <c s="2" r="Q16">
        <v>0.0</v>
      </c>
      <c s="2" r="R16">
        <v>294.22</v>
      </c>
      <c s="2" r="S16">
        <v>294.22</v>
      </c>
      <c s="2" r="T16">
        <v>294.22</v>
      </c>
      <c s="2" r="U16">
        <v>13.0</v>
      </c>
      <c s="2" r="V16">
        <v>12.0</v>
      </c>
      <c s="2" r="W16">
        <v>11.0</v>
      </c>
    </row>
    <row customHeight="1" r="17" ht="15.0">
      <c s="2" r="A17"/>
      <c t="s" s="2" r="B17">
        <v>1080</v>
      </c>
      <c t="s" s="2" r="C17">
        <v>1081</v>
      </c>
      <c t="s" s="2" r="D17">
        <v>1082</v>
      </c>
      <c s="2" r="E17">
        <v>0.0</v>
      </c>
      <c s="2" r="F17">
        <v>0.0</v>
      </c>
      <c s="2" r="G17">
        <v>0.0</v>
      </c>
      <c s="2" r="H17">
        <v>0.0</v>
      </c>
      <c s="2" r="I17">
        <v>0.0</v>
      </c>
      <c s="2" r="J17">
        <v>0.0</v>
      </c>
      <c s="2" r="K17">
        <v>0.0</v>
      </c>
      <c s="2" r="L17">
        <v>0.0</v>
      </c>
      <c s="2" r="M17">
        <v>0.0</v>
      </c>
      <c s="2" r="N17">
        <v>1.0</v>
      </c>
      <c s="2" r="O17">
        <v>89.0</v>
      </c>
      <c s="2" r="P17">
        <v>1342.0</v>
      </c>
      <c s="2" r="Q17">
        <v>12.0</v>
      </c>
      <c s="2" r="R17">
        <v>205.2</v>
      </c>
      <c s="2" r="S17">
        <v>249.7</v>
      </c>
      <c s="2" r="T17">
        <v>294.2</v>
      </c>
      <c s="2" r="U17">
        <v>43.0</v>
      </c>
      <c s="2" r="V17">
        <v>45.0</v>
      </c>
      <c s="2" r="W17">
        <v>45.0</v>
      </c>
    </row>
    <row customHeight="1" r="18" ht="15.0">
      <c s="2" r="A18"/>
      <c t="s" s="2" r="B18">
        <v>1083</v>
      </c>
      <c t="s" s="2" r="C18">
        <v>1084</v>
      </c>
      <c t="s" s="2" r="D18">
        <v>1085</v>
      </c>
      <c s="2" r="E18">
        <v>0.0</v>
      </c>
      <c s="2" r="F18">
        <v>0.0</v>
      </c>
      <c s="2" r="G18">
        <v>0.0</v>
      </c>
      <c s="2" r="H18">
        <v>0.0</v>
      </c>
      <c s="2" r="I18">
        <v>0.0</v>
      </c>
      <c s="2" r="J18">
        <v>0.0</v>
      </c>
      <c s="2" r="K18">
        <v>2.0</v>
      </c>
      <c s="2" r="L18">
        <v>22.0</v>
      </c>
      <c s="2" r="M18">
        <v>0.0</v>
      </c>
      <c s="2" r="N18">
        <v>1.0</v>
      </c>
      <c s="2" r="O18">
        <v>88.0</v>
      </c>
      <c s="2" r="P18">
        <v>1374.0</v>
      </c>
      <c s="2" r="Q18">
        <v>10.0</v>
      </c>
      <c s="2" r="R18">
        <v>199.2</v>
      </c>
      <c s="2" r="S18">
        <v>243.2</v>
      </c>
      <c s="2" r="T18">
        <v>287.2</v>
      </c>
      <c s="2" r="U18">
        <v>36.0</v>
      </c>
      <c s="2" r="V18">
        <v>38.0</v>
      </c>
      <c s="2" r="W18">
        <v>39.0</v>
      </c>
    </row>
    <row customHeight="1" r="19" ht="15.0">
      <c s="2" r="A19"/>
      <c t="s" s="2" r="B19">
        <v>1086</v>
      </c>
      <c t="s" s="2" r="C19">
        <v>1087</v>
      </c>
      <c t="s" s="2" r="D19">
        <v>1088</v>
      </c>
      <c s="2" r="E19">
        <v>658.0</v>
      </c>
      <c s="2" r="F19">
        <v>411.0</v>
      </c>
      <c s="2" r="G19">
        <v>62.5</v>
      </c>
      <c s="2" r="H19">
        <v>4578.0</v>
      </c>
      <c s="2" r="I19">
        <v>36.0</v>
      </c>
      <c s="2" r="J19">
        <v>21.0</v>
      </c>
      <c s="2" r="K19">
        <v>22.0</v>
      </c>
      <c s="2" r="L19">
        <v>38.0</v>
      </c>
      <c s="2" r="M19">
        <v>1.0</v>
      </c>
      <c s="2" r="N19">
        <v>3.0</v>
      </c>
      <c s="2" r="O19">
        <v>0.0</v>
      </c>
      <c s="2" r="P19">
        <v>0.0</v>
      </c>
      <c s="2" r="Q19">
        <v>0.0</v>
      </c>
      <c s="2" r="R19">
        <v>286.92</v>
      </c>
      <c s="2" r="S19">
        <v>286.92</v>
      </c>
      <c s="2" r="T19">
        <v>286.92</v>
      </c>
      <c s="2" r="U19">
        <v>13.0</v>
      </c>
      <c s="2" r="V19">
        <v>12.0</v>
      </c>
      <c s="2" r="W19">
        <v>11.0</v>
      </c>
    </row>
    <row customHeight="1" r="20" ht="15.0">
      <c s="2" r="A20"/>
      <c t="s" s="2" r="B20">
        <v>1089</v>
      </c>
      <c t="s" s="2" r="C20">
        <v>1090</v>
      </c>
      <c t="s" s="2" r="D20">
        <v>1091</v>
      </c>
      <c s="2" r="E20">
        <v>0.0</v>
      </c>
      <c s="2" r="F20">
        <v>0.0</v>
      </c>
      <c s="2" r="G20">
        <v>0.0</v>
      </c>
      <c s="2" r="H20">
        <v>0.0</v>
      </c>
      <c s="2" r="I20">
        <v>0.0</v>
      </c>
      <c s="2" r="J20">
        <v>0.0</v>
      </c>
      <c s="2" r="K20">
        <v>2.0</v>
      </c>
      <c s="2" r="L20">
        <v>8.0</v>
      </c>
      <c s="2" r="M20">
        <v>0.0</v>
      </c>
      <c s="2" r="N20">
        <v>1.0</v>
      </c>
      <c s="2" r="O20">
        <v>95.0</v>
      </c>
      <c s="2" r="P20">
        <v>1315.0</v>
      </c>
      <c s="2" r="Q20">
        <v>10.0</v>
      </c>
      <c s="2" r="R20">
        <v>190.3</v>
      </c>
      <c s="2" r="S20">
        <v>237.8</v>
      </c>
      <c s="2" r="T20">
        <v>285.3</v>
      </c>
      <c s="2" r="U20">
        <v>38.0</v>
      </c>
      <c s="2" r="V20">
        <v>40.0</v>
      </c>
      <c s="2" r="W20">
        <v>42.0</v>
      </c>
    </row>
    <row customHeight="1" r="21" ht="15.0">
      <c s="2" r="A21"/>
      <c t="s" s="2" r="B21">
        <v>1092</v>
      </c>
      <c t="s" s="2" r="C21">
        <v>1093</v>
      </c>
      <c t="s" s="2" r="D21">
        <v>1094</v>
      </c>
      <c s="2" r="E21">
        <v>0.0</v>
      </c>
      <c s="2" r="F21">
        <v>0.0</v>
      </c>
      <c s="2" r="G21">
        <v>0.0</v>
      </c>
      <c s="2" r="H21">
        <v>0.0</v>
      </c>
      <c s="2" r="I21">
        <v>0.0</v>
      </c>
      <c s="2" r="J21">
        <v>0.0</v>
      </c>
      <c s="2" r="K21">
        <v>261.0</v>
      </c>
      <c s="2" r="L21">
        <v>1199.0</v>
      </c>
      <c s="2" r="M21">
        <v>8.0</v>
      </c>
      <c s="2" r="N21">
        <v>2.0</v>
      </c>
      <c s="2" r="O21">
        <v>37.0</v>
      </c>
      <c s="2" r="P21">
        <v>465.0</v>
      </c>
      <c s="2" r="Q21">
        <v>6.0</v>
      </c>
      <c s="2" r="R21">
        <v>246.4</v>
      </c>
      <c s="2" r="S21">
        <v>264.9</v>
      </c>
      <c s="2" r="T21">
        <v>283.4</v>
      </c>
      <c s="2" r="U21">
        <v>52.0</v>
      </c>
      <c s="2" r="V21">
        <v>47.0</v>
      </c>
      <c s="2" r="W21">
        <v>44.0</v>
      </c>
    </row>
    <row customHeight="1" r="22" ht="15.0">
      <c s="2" r="A22"/>
      <c t="s" s="2" r="B22">
        <v>1095</v>
      </c>
      <c t="s" s="2" r="C22">
        <v>1096</v>
      </c>
      <c t="s" s="2" r="D22">
        <v>1097</v>
      </c>
      <c s="2" r="E22">
        <v>0.0</v>
      </c>
      <c s="2" r="F22">
        <v>0.0</v>
      </c>
      <c s="2" r="G22">
        <v>0.0</v>
      </c>
      <c s="2" r="H22">
        <v>0.0</v>
      </c>
      <c s="2" r="I22">
        <v>0.0</v>
      </c>
      <c s="2" r="J22">
        <v>0.0</v>
      </c>
      <c s="2" r="K22">
        <v>0.0</v>
      </c>
      <c s="2" r="L22">
        <v>0.0</v>
      </c>
      <c s="2" r="M22">
        <v>0.0</v>
      </c>
      <c s="2" r="N22">
        <v>0.0</v>
      </c>
      <c s="2" r="O22">
        <v>96.0</v>
      </c>
      <c s="2" r="P22">
        <v>1255.0</v>
      </c>
      <c s="2" r="Q22">
        <v>10.0</v>
      </c>
      <c s="2" r="R22">
        <v>185.5</v>
      </c>
      <c s="2" r="S22">
        <v>233.5</v>
      </c>
      <c s="2" r="T22">
        <v>281.5</v>
      </c>
      <c s="2" r="U22">
        <v>35.0</v>
      </c>
      <c s="2" r="V22">
        <v>39.0</v>
      </c>
      <c s="2" r="W22">
        <v>41.0</v>
      </c>
    </row>
    <row customHeight="1" r="23" ht="15.0">
      <c s="2" r="A23"/>
      <c t="s" s="2" r="B23">
        <v>1098</v>
      </c>
      <c t="s" s="2" r="C23">
        <v>1099</v>
      </c>
      <c t="s" s="2" r="D23">
        <v>1100</v>
      </c>
      <c s="2" r="E23">
        <v>0.0</v>
      </c>
      <c s="2" r="F23">
        <v>0.0</v>
      </c>
      <c s="2" r="G23">
        <v>0.0</v>
      </c>
      <c s="2" r="H23">
        <v>0.0</v>
      </c>
      <c s="2" r="I23">
        <v>0.0</v>
      </c>
      <c s="2" r="J23">
        <v>0.0</v>
      </c>
      <c s="2" r="K23">
        <v>276.0</v>
      </c>
      <c s="2" r="L23">
        <v>1317.0</v>
      </c>
      <c s="2" r="M23">
        <v>13.0</v>
      </c>
      <c s="2" r="N23">
        <v>2.0</v>
      </c>
      <c s="2" r="O23">
        <v>41.0</v>
      </c>
      <c s="2" r="P23">
        <v>278.0</v>
      </c>
      <c s="2" r="Q23">
        <v>1.0</v>
      </c>
      <c s="2" r="R23">
        <v>239.5</v>
      </c>
      <c s="2" r="S23">
        <v>260.0</v>
      </c>
      <c s="2" r="T23">
        <v>280.5</v>
      </c>
      <c s="2" r="U23">
        <v>44.0</v>
      </c>
      <c s="2" r="V23">
        <v>39.0</v>
      </c>
      <c s="2" r="W23">
        <v>35.0</v>
      </c>
    </row>
    <row customHeight="1" r="24" ht="15.0">
      <c s="2" r="A24"/>
      <c t="s" s="2" r="B24">
        <v>1101</v>
      </c>
      <c t="s" s="2" r="C24">
        <v>1102</v>
      </c>
      <c t="s" s="2" r="D24">
        <v>1103</v>
      </c>
      <c s="2" r="E24">
        <v>562.0</v>
      </c>
      <c s="2" r="F24">
        <v>362.0</v>
      </c>
      <c s="2" r="G24">
        <v>64.4</v>
      </c>
      <c s="2" r="H24">
        <v>3928.0</v>
      </c>
      <c s="2" r="I24">
        <v>31.0</v>
      </c>
      <c s="2" r="J24">
        <v>13.0</v>
      </c>
      <c s="2" r="K24">
        <v>61.0</v>
      </c>
      <c s="2" r="L24">
        <v>237.0</v>
      </c>
      <c s="2" r="M24">
        <v>1.0</v>
      </c>
      <c s="2" r="N24">
        <v>3.0</v>
      </c>
      <c s="2" r="O24">
        <v>0.0</v>
      </c>
      <c s="2" r="P24">
        <v>0.0</v>
      </c>
      <c s="2" r="Q24">
        <v>0.0</v>
      </c>
      <c s="2" r="R24">
        <v>278.82</v>
      </c>
      <c s="2" r="S24">
        <v>278.82</v>
      </c>
      <c s="2" r="T24">
        <v>278.82</v>
      </c>
      <c s="2" r="U24">
        <v>15.0</v>
      </c>
      <c s="2" r="V24">
        <v>13.0</v>
      </c>
      <c s="2" r="W24">
        <v>11.0</v>
      </c>
    </row>
    <row customHeight="1" r="25" ht="15.0">
      <c s="2" r="A25"/>
      <c t="s" s="2" r="B25">
        <v>1104</v>
      </c>
      <c t="s" s="2" r="C25">
        <v>1105</v>
      </c>
      <c t="s" s="2" r="D25">
        <v>1106</v>
      </c>
      <c s="2" r="E25">
        <v>0.0</v>
      </c>
      <c s="2" r="F25">
        <v>0.0</v>
      </c>
      <c s="2" r="G25">
        <v>0.0</v>
      </c>
      <c s="2" r="H25">
        <v>0.0</v>
      </c>
      <c s="2" r="I25">
        <v>0.0</v>
      </c>
      <c s="2" r="J25">
        <v>0.0</v>
      </c>
      <c s="2" r="K25">
        <v>249.0</v>
      </c>
      <c s="2" r="L25">
        <v>1256.0</v>
      </c>
      <c s="2" r="M25">
        <v>8.0</v>
      </c>
      <c s="2" r="N25">
        <v>2.0</v>
      </c>
      <c s="2" r="O25">
        <v>54.0</v>
      </c>
      <c s="2" r="P25">
        <v>401.0</v>
      </c>
      <c s="2" r="Q25">
        <v>2.0</v>
      </c>
      <c s="2" r="R25">
        <v>221.7</v>
      </c>
      <c s="2" r="S25">
        <v>248.7</v>
      </c>
      <c s="2" r="T25">
        <v>275.7</v>
      </c>
      <c s="2" r="U25">
        <v>37.0</v>
      </c>
      <c s="2" r="V25">
        <v>35.0</v>
      </c>
      <c s="2" r="W25">
        <v>35.0</v>
      </c>
    </row>
    <row customHeight="1" r="26" ht="15.0">
      <c s="2" r="A26"/>
      <c t="s" s="2" r="B26">
        <v>1107</v>
      </c>
      <c t="s" s="2" r="C26">
        <v>1108</v>
      </c>
      <c t="s" s="2" r="D26">
        <v>1109</v>
      </c>
      <c s="2" r="E26">
        <v>0.0</v>
      </c>
      <c s="2" r="F26">
        <v>0.0</v>
      </c>
      <c s="2" r="G26">
        <v>0.0</v>
      </c>
      <c s="2" r="H26">
        <v>0.0</v>
      </c>
      <c s="2" r="I26">
        <v>0.0</v>
      </c>
      <c s="2" r="J26">
        <v>0.0</v>
      </c>
      <c s="2" r="K26">
        <v>6.0</v>
      </c>
      <c s="2" r="L26">
        <v>39.0</v>
      </c>
      <c s="2" r="M26">
        <v>0.0</v>
      </c>
      <c s="2" r="N26">
        <v>1.0</v>
      </c>
      <c s="2" r="O26">
        <v>96.0</v>
      </c>
      <c s="2" r="P26">
        <v>1311.0</v>
      </c>
      <c s="2" r="Q26">
        <v>8.0</v>
      </c>
      <c s="2" r="R26">
        <v>179.0</v>
      </c>
      <c s="2" r="S26">
        <v>227.0</v>
      </c>
      <c s="2" r="T26">
        <v>275.0</v>
      </c>
      <c s="2" r="U26">
        <v>33.0</v>
      </c>
      <c s="2" r="V26">
        <v>37.0</v>
      </c>
      <c s="2" r="W26">
        <v>41.0</v>
      </c>
    </row>
    <row customHeight="1" r="27" ht="15.0">
      <c s="2" r="A27"/>
      <c t="s" s="2" r="B27">
        <v>1110</v>
      </c>
      <c t="s" s="2" r="C27">
        <v>1111</v>
      </c>
      <c t="s" s="2" r="D27">
        <v>1112</v>
      </c>
      <c s="2" r="E27">
        <v>530.0</v>
      </c>
      <c s="2" r="F27">
        <v>320.0</v>
      </c>
      <c s="2" r="G27">
        <v>60.4</v>
      </c>
      <c s="2" r="H27">
        <v>3997.0</v>
      </c>
      <c s="2" r="I27">
        <v>33.0</v>
      </c>
      <c s="2" r="J27">
        <v>17.0</v>
      </c>
      <c s="2" r="K27">
        <v>32.0</v>
      </c>
      <c s="2" r="L27">
        <v>161.0</v>
      </c>
      <c s="2" r="M27">
        <v>1.0</v>
      </c>
      <c s="2" r="N27">
        <v>3.0</v>
      </c>
      <c s="2" r="O27">
        <v>0.0</v>
      </c>
      <c s="2" r="P27">
        <v>0.0</v>
      </c>
      <c s="2" r="Q27">
        <v>0.0</v>
      </c>
      <c s="2" r="R27">
        <v>273.95</v>
      </c>
      <c s="2" r="S27">
        <v>273.95</v>
      </c>
      <c s="2" r="T27">
        <v>273.95</v>
      </c>
      <c s="2" r="U27">
        <v>13.0</v>
      </c>
      <c s="2" r="V27">
        <v>12.0</v>
      </c>
      <c s="2" r="W27">
        <v>11.0</v>
      </c>
    </row>
    <row customHeight="1" r="28" ht="15.0">
      <c s="2" r="A28"/>
      <c t="s" s="2" r="B28">
        <v>1113</v>
      </c>
      <c t="s" s="2" r="C28">
        <v>1114</v>
      </c>
      <c t="s" s="2" r="D28">
        <v>1115</v>
      </c>
      <c s="2" r="E28">
        <v>0.0</v>
      </c>
      <c s="2" r="F28">
        <v>0.0</v>
      </c>
      <c s="2" r="G28">
        <v>0.0</v>
      </c>
      <c s="2" r="H28">
        <v>0.0</v>
      </c>
      <c s="2" r="I28">
        <v>0.0</v>
      </c>
      <c s="2" r="J28">
        <v>0.0</v>
      </c>
      <c s="2" r="K28">
        <v>11.0</v>
      </c>
      <c s="2" r="L28">
        <v>71.0</v>
      </c>
      <c s="2" r="M28">
        <v>1.0</v>
      </c>
      <c s="2" r="N28">
        <v>1.0</v>
      </c>
      <c s="2" r="O28">
        <v>83.0</v>
      </c>
      <c s="2" r="P28">
        <v>1209.0</v>
      </c>
      <c s="2" r="Q28">
        <v>9.0</v>
      </c>
      <c s="2" r="R28">
        <v>183.0</v>
      </c>
      <c s="2" r="S28">
        <v>224.5</v>
      </c>
      <c s="2" r="T28">
        <v>266.0</v>
      </c>
      <c s="2" r="U28">
        <v>33.0</v>
      </c>
      <c s="2" r="V28">
        <v>34.0</v>
      </c>
      <c s="2" r="W28">
        <v>35.0</v>
      </c>
    </row>
    <row customHeight="1" r="29" ht="15.0">
      <c s="2" r="A29"/>
      <c t="s" s="2" r="B29">
        <v>1116</v>
      </c>
      <c t="s" s="2" r="C29">
        <v>1117</v>
      </c>
      <c t="s" s="2" r="D29">
        <v>1118</v>
      </c>
      <c s="2" r="E29">
        <v>432.0</v>
      </c>
      <c s="2" r="F29">
        <v>248.0</v>
      </c>
      <c s="2" r="G29">
        <v>57.4</v>
      </c>
      <c s="2" r="H29">
        <v>3345.0</v>
      </c>
      <c s="2" r="I29">
        <v>22.0</v>
      </c>
      <c s="2" r="J29">
        <v>12.0</v>
      </c>
      <c s="2" r="K29">
        <v>98.0</v>
      </c>
      <c s="2" r="L29">
        <v>473.0</v>
      </c>
      <c s="2" r="M29">
        <v>4.0</v>
      </c>
      <c s="2" r="N29">
        <v>2.0</v>
      </c>
      <c s="2" r="O29">
        <v>0.0</v>
      </c>
      <c s="2" r="P29">
        <v>0.0</v>
      </c>
      <c s="2" r="Q29">
        <v>0.0</v>
      </c>
      <c s="2" r="R29">
        <v>265.1</v>
      </c>
      <c s="2" r="S29">
        <v>265.1</v>
      </c>
      <c s="2" r="T29">
        <v>265.1</v>
      </c>
      <c s="2" r="U29">
        <v>15.0</v>
      </c>
      <c s="2" r="V29">
        <v>13.0</v>
      </c>
      <c s="2" r="W29">
        <v>11.0</v>
      </c>
    </row>
    <row customHeight="1" r="30" ht="15.0">
      <c s="2" r="A30"/>
      <c t="s" s="2" r="B30">
        <v>1119</v>
      </c>
      <c t="s" s="2" r="C30">
        <v>1120</v>
      </c>
      <c t="s" s="2" r="D30">
        <v>1121</v>
      </c>
      <c s="2" r="E30">
        <v>437.0</v>
      </c>
      <c s="2" r="F30">
        <v>271.0</v>
      </c>
      <c s="2" r="G30">
        <v>62.0</v>
      </c>
      <c s="2" r="H30">
        <v>3601.0</v>
      </c>
      <c s="2" r="I30">
        <v>24.0</v>
      </c>
      <c s="2" r="J30">
        <v>13.0</v>
      </c>
      <c s="2" r="K30">
        <v>81.0</v>
      </c>
      <c s="2" r="L30">
        <v>411.0</v>
      </c>
      <c s="2" r="M30">
        <v>3.0</v>
      </c>
      <c s="2" r="N30">
        <v>4.0</v>
      </c>
      <c s="2" r="O30">
        <v>0.0</v>
      </c>
      <c s="2" r="P30">
        <v>0.0</v>
      </c>
      <c s="2" r="Q30">
        <v>0.0</v>
      </c>
      <c s="2" r="R30">
        <v>263.14</v>
      </c>
      <c s="2" r="S30">
        <v>263.14</v>
      </c>
      <c s="2" r="T30">
        <v>263.14</v>
      </c>
      <c s="2" r="U30">
        <v>12.0</v>
      </c>
      <c s="2" r="V30">
        <v>11.0</v>
      </c>
      <c s="2" r="W30">
        <v>10.0</v>
      </c>
    </row>
    <row customHeight="1" r="31" ht="15.0">
      <c s="2" r="A31"/>
      <c t="s" s="2" r="B31">
        <v>1122</v>
      </c>
      <c t="s" s="2" r="C31">
        <v>1123</v>
      </c>
      <c t="s" s="2" r="D31">
        <v>1124</v>
      </c>
      <c s="2" r="E31">
        <v>576.0</v>
      </c>
      <c s="2" r="F31">
        <v>360.0</v>
      </c>
      <c s="2" r="G31">
        <v>62.5</v>
      </c>
      <c s="2" r="H31">
        <v>4235.0</v>
      </c>
      <c s="2" r="I31">
        <v>32.0</v>
      </c>
      <c s="2" r="J31">
        <v>17.0</v>
      </c>
      <c s="2" r="K31">
        <v>25.0</v>
      </c>
      <c s="2" r="L31">
        <v>27.0</v>
      </c>
      <c s="2" r="M31">
        <v>0.0</v>
      </c>
      <c s="2" r="N31">
        <v>2.0</v>
      </c>
      <c s="2" r="O31">
        <v>0.0</v>
      </c>
      <c s="2" r="P31">
        <v>0.0</v>
      </c>
      <c s="2" r="Q31">
        <v>0.0</v>
      </c>
      <c s="2" r="R31">
        <v>262.1</v>
      </c>
      <c s="2" r="S31">
        <v>262.1</v>
      </c>
      <c s="2" r="T31">
        <v>262.1</v>
      </c>
      <c s="2" r="U31">
        <v>0.0</v>
      </c>
      <c s="2" r="V31">
        <v>0.0</v>
      </c>
      <c s="2" r="W31">
        <v>0.0</v>
      </c>
    </row>
    <row customHeight="1" r="32" ht="15.0">
      <c s="2" r="A32"/>
      <c t="s" s="2" r="B32">
        <v>1125</v>
      </c>
      <c t="s" s="2" r="C32">
        <v>1126</v>
      </c>
      <c t="s" s="2" r="D32">
        <v>1127</v>
      </c>
      <c s="2" r="E32">
        <v>0.0</v>
      </c>
      <c s="2" r="F32">
        <v>0.0</v>
      </c>
      <c s="2" r="G32">
        <v>0.0</v>
      </c>
      <c s="2" r="H32">
        <v>0.0</v>
      </c>
      <c s="2" r="I32">
        <v>0.0</v>
      </c>
      <c s="2" r="J32">
        <v>0.0</v>
      </c>
      <c s="2" r="K32">
        <v>7.0</v>
      </c>
      <c s="2" r="L32">
        <v>85.0</v>
      </c>
      <c s="2" r="M32">
        <v>0.0</v>
      </c>
      <c s="2" r="N32">
        <v>1.0</v>
      </c>
      <c s="2" r="O32">
        <v>91.0</v>
      </c>
      <c s="2" r="P32">
        <v>1196.0</v>
      </c>
      <c s="2" r="Q32">
        <v>7.0</v>
      </c>
      <c s="2" r="R32">
        <v>168.1</v>
      </c>
      <c s="2" r="S32">
        <v>213.6</v>
      </c>
      <c s="2" r="T32">
        <v>259.1</v>
      </c>
      <c s="2" r="U32">
        <v>26.0</v>
      </c>
      <c s="2" r="V32">
        <v>29.0</v>
      </c>
      <c s="2" r="W32">
        <v>30.0</v>
      </c>
    </row>
    <row customHeight="1" r="33" ht="15.0">
      <c s="2" r="A33"/>
      <c t="s" s="2" r="B33">
        <v>1128</v>
      </c>
      <c t="s" s="2" r="C33">
        <v>1129</v>
      </c>
      <c t="s" s="2" r="D33">
        <v>1130</v>
      </c>
      <c s="2" r="E33">
        <v>0.0</v>
      </c>
      <c s="2" r="F33">
        <v>0.0</v>
      </c>
      <c s="2" r="G33">
        <v>0.0</v>
      </c>
      <c s="2" r="H33">
        <v>0.0</v>
      </c>
      <c s="2" r="I33">
        <v>0.0</v>
      </c>
      <c s="2" r="J33">
        <v>0.0</v>
      </c>
      <c s="2" r="K33">
        <v>0.0</v>
      </c>
      <c s="2" r="L33">
        <v>0.0</v>
      </c>
      <c s="2" r="M33">
        <v>0.0</v>
      </c>
      <c s="2" r="N33">
        <v>1.0</v>
      </c>
      <c s="2" r="O33">
        <v>95.0</v>
      </c>
      <c s="2" r="P33">
        <v>1176.0</v>
      </c>
      <c s="2" r="Q33">
        <v>8.0</v>
      </c>
      <c s="2" r="R33">
        <v>163.6</v>
      </c>
      <c s="2" r="S33">
        <v>211.1</v>
      </c>
      <c s="2" r="T33">
        <v>258.6</v>
      </c>
      <c s="2" r="U33">
        <v>25.0</v>
      </c>
      <c s="2" r="V33">
        <v>28.0</v>
      </c>
      <c s="2" r="W33">
        <v>30.0</v>
      </c>
    </row>
    <row customHeight="1" r="34" ht="15.0">
      <c s="2" r="A34"/>
      <c t="s" s="2" r="B34">
        <v>1131</v>
      </c>
      <c t="s" s="2" r="C34">
        <v>1132</v>
      </c>
      <c t="s" s="2" r="D34">
        <v>1133</v>
      </c>
      <c s="2" r="E34">
        <v>599.0</v>
      </c>
      <c s="2" r="F34">
        <v>370.0</v>
      </c>
      <c s="2" r="G34">
        <v>61.8</v>
      </c>
      <c s="2" r="H34">
        <v>4431.0</v>
      </c>
      <c s="2" r="I34">
        <v>27.0</v>
      </c>
      <c s="2" r="J34">
        <v>17.0</v>
      </c>
      <c s="2" r="K34">
        <v>33.0</v>
      </c>
      <c s="2" r="L34">
        <v>109.0</v>
      </c>
      <c s="2" r="M34">
        <v>1.0</v>
      </c>
      <c s="2" r="N34">
        <v>5.0</v>
      </c>
      <c s="2" r="O34">
        <v>0.0</v>
      </c>
      <c s="2" r="P34">
        <v>0.0</v>
      </c>
      <c s="2" r="Q34">
        <v>0.0</v>
      </c>
      <c s="2" r="R34">
        <v>258.14</v>
      </c>
      <c s="2" r="S34">
        <v>258.14</v>
      </c>
      <c s="2" r="T34">
        <v>258.14</v>
      </c>
      <c s="2" r="U34">
        <v>8.0</v>
      </c>
      <c s="2" r="V34">
        <v>7.0</v>
      </c>
      <c s="2" r="W34">
        <v>6.0</v>
      </c>
    </row>
    <row customHeight="1" r="35" ht="15.0">
      <c s="2" r="A35"/>
      <c t="s" s="2" r="B35">
        <v>1134</v>
      </c>
      <c t="s" s="2" r="C35">
        <v>1135</v>
      </c>
      <c t="s" s="2" r="D35">
        <v>1136</v>
      </c>
      <c s="2" r="E35">
        <v>588.0</v>
      </c>
      <c s="2" r="F35">
        <v>376.0</v>
      </c>
      <c s="2" r="G35">
        <v>63.9</v>
      </c>
      <c s="2" r="H35">
        <v>3916.0</v>
      </c>
      <c s="2" r="I35">
        <v>27.0</v>
      </c>
      <c s="2" r="J35">
        <v>14.0</v>
      </c>
      <c s="2" r="K35">
        <v>32.0</v>
      </c>
      <c s="2" r="L35">
        <v>176.0</v>
      </c>
      <c s="2" r="M35">
        <v>1.0</v>
      </c>
      <c s="2" r="N35">
        <v>3.0</v>
      </c>
      <c s="2" r="O35">
        <v>0.0</v>
      </c>
      <c s="2" r="P35">
        <v>0.0</v>
      </c>
      <c s="2" r="Q35">
        <v>0.0</v>
      </c>
      <c s="2" r="R35">
        <v>256.04</v>
      </c>
      <c s="2" r="S35">
        <v>256.04</v>
      </c>
      <c s="2" r="T35">
        <v>256.04</v>
      </c>
      <c s="2" r="U35">
        <v>1.0</v>
      </c>
      <c s="2" r="V35">
        <v>1.0</v>
      </c>
      <c s="2" r="W35">
        <v>1.0</v>
      </c>
    </row>
    <row customHeight="1" r="36" ht="15.0">
      <c s="2" r="A36"/>
      <c t="s" s="2" r="B36">
        <v>1137</v>
      </c>
      <c t="s" s="2" r="C36">
        <v>1138</v>
      </c>
      <c t="s" s="2" r="D36">
        <v>1139</v>
      </c>
      <c s="2" r="E36">
        <v>0.0</v>
      </c>
      <c s="2" r="F36">
        <v>0.0</v>
      </c>
      <c s="2" r="G36">
        <v>0.0</v>
      </c>
      <c s="2" r="H36">
        <v>0.0</v>
      </c>
      <c s="2" r="I36">
        <v>0.0</v>
      </c>
      <c s="2" r="J36">
        <v>0.0</v>
      </c>
      <c s="2" r="K36">
        <v>259.0</v>
      </c>
      <c s="2" r="L36">
        <v>1099.0</v>
      </c>
      <c s="2" r="M36">
        <v>9.0</v>
      </c>
      <c s="2" r="N36">
        <v>2.0</v>
      </c>
      <c s="2" r="O36">
        <v>51.0</v>
      </c>
      <c s="2" r="P36">
        <v>364.0</v>
      </c>
      <c s="2" r="Q36">
        <v>1.0</v>
      </c>
      <c s="2" r="R36">
        <v>201.7</v>
      </c>
      <c s="2" r="S36">
        <v>227.2</v>
      </c>
      <c s="2" r="T36">
        <v>252.7</v>
      </c>
      <c s="2" r="U36">
        <v>35.0</v>
      </c>
      <c s="2" r="V36">
        <v>33.0</v>
      </c>
      <c s="2" r="W36">
        <v>32.0</v>
      </c>
    </row>
    <row customHeight="1" r="37" ht="15.0">
      <c s="2" r="A37"/>
      <c t="s" s="2" r="B37">
        <v>1140</v>
      </c>
      <c t="s" s="2" r="C37">
        <v>1141</v>
      </c>
      <c t="s" s="2" r="D37">
        <v>1142</v>
      </c>
      <c s="2" r="E37">
        <v>0.0</v>
      </c>
      <c s="2" r="F37">
        <v>0.0</v>
      </c>
      <c s="2" r="G37">
        <v>0.0</v>
      </c>
      <c s="2" r="H37">
        <v>0.0</v>
      </c>
      <c s="2" r="I37">
        <v>0.0</v>
      </c>
      <c s="2" r="J37">
        <v>0.0</v>
      </c>
      <c s="2" r="K37">
        <v>0.0</v>
      </c>
      <c s="2" r="L37">
        <v>0.0</v>
      </c>
      <c s="2" r="M37">
        <v>0.0</v>
      </c>
      <c s="2" r="N37">
        <v>1.0</v>
      </c>
      <c s="2" r="O37">
        <v>79.0</v>
      </c>
      <c s="2" r="P37">
        <v>1201.0</v>
      </c>
      <c s="2" r="Q37">
        <v>9.0</v>
      </c>
      <c s="2" r="R37">
        <v>173.1</v>
      </c>
      <c s="2" r="S37">
        <v>212.6</v>
      </c>
      <c s="2" r="T37">
        <v>252.1</v>
      </c>
      <c s="2" r="U37">
        <v>33.0</v>
      </c>
      <c s="2" r="V37">
        <v>34.0</v>
      </c>
      <c s="2" r="W37">
        <v>34.0</v>
      </c>
    </row>
    <row customHeight="1" r="38" ht="15.0">
      <c s="2" r="A38"/>
      <c t="s" s="2" r="B38">
        <v>1143</v>
      </c>
      <c t="s" s="2" r="C38">
        <v>1144</v>
      </c>
      <c t="s" s="2" r="D38">
        <v>1145</v>
      </c>
      <c s="2" r="E38">
        <v>0.0</v>
      </c>
      <c s="2" r="F38">
        <v>0.0</v>
      </c>
      <c s="2" r="G38">
        <v>0.0</v>
      </c>
      <c s="2" r="H38">
        <v>0.0</v>
      </c>
      <c s="2" r="I38">
        <v>0.0</v>
      </c>
      <c s="2" r="J38">
        <v>0.0</v>
      </c>
      <c s="2" r="K38">
        <v>1.0</v>
      </c>
      <c s="2" r="L38">
        <v>6.0</v>
      </c>
      <c s="2" r="M38">
        <v>0.0</v>
      </c>
      <c s="2" r="N38">
        <v>1.0</v>
      </c>
      <c s="2" r="O38">
        <v>89.0</v>
      </c>
      <c s="2" r="P38">
        <v>1192.0</v>
      </c>
      <c s="2" r="Q38">
        <v>7.0</v>
      </c>
      <c s="2" r="R38">
        <v>160.8</v>
      </c>
      <c s="2" r="S38">
        <v>205.3</v>
      </c>
      <c s="2" r="T38">
        <v>249.8</v>
      </c>
      <c s="2" r="U38">
        <v>24.0</v>
      </c>
      <c s="2" r="V38">
        <v>27.0</v>
      </c>
      <c s="2" r="W38">
        <v>29.0</v>
      </c>
    </row>
    <row customHeight="1" r="39" ht="15.0">
      <c s="2" r="A39"/>
      <c t="s" s="2" r="B39">
        <v>1146</v>
      </c>
      <c t="s" s="2" r="C39">
        <v>1147</v>
      </c>
      <c t="s" s="2" r="D39">
        <v>1148</v>
      </c>
      <c s="2" r="E39">
        <v>0.0</v>
      </c>
      <c s="2" r="F39">
        <v>0.0</v>
      </c>
      <c s="2" r="G39">
        <v>0.0</v>
      </c>
      <c s="2" r="H39">
        <v>0.0</v>
      </c>
      <c s="2" r="I39">
        <v>0.0</v>
      </c>
      <c s="2" r="J39">
        <v>0.0</v>
      </c>
      <c s="2" r="K39">
        <v>1.0</v>
      </c>
      <c s="2" r="L39">
        <v>4.0</v>
      </c>
      <c s="2" r="M39">
        <v>0.0</v>
      </c>
      <c s="2" r="N39">
        <v>1.0</v>
      </c>
      <c s="2" r="O39">
        <v>92.0</v>
      </c>
      <c s="2" r="P39">
        <v>1172.0</v>
      </c>
      <c s="2" r="Q39">
        <v>7.0</v>
      </c>
      <c s="2" r="R39">
        <v>157.6</v>
      </c>
      <c s="2" r="S39">
        <v>203.6</v>
      </c>
      <c s="2" r="T39">
        <v>249.6</v>
      </c>
      <c s="2" r="U39">
        <v>17.0</v>
      </c>
      <c s="2" r="V39">
        <v>21.0</v>
      </c>
      <c s="2" r="W39">
        <v>25.0</v>
      </c>
    </row>
    <row customHeight="1" r="40" ht="15.0">
      <c s="2" r="A40"/>
      <c t="s" s="2" r="B40">
        <v>1149</v>
      </c>
      <c t="s" s="2" r="C40">
        <v>1150</v>
      </c>
      <c t="s" s="2" r="D40">
        <v>1151</v>
      </c>
      <c s="2" r="E40">
        <v>0.0</v>
      </c>
      <c s="2" r="F40">
        <v>0.0</v>
      </c>
      <c s="2" r="G40">
        <v>0.0</v>
      </c>
      <c s="2" r="H40">
        <v>0.0</v>
      </c>
      <c s="2" r="I40">
        <v>0.0</v>
      </c>
      <c s="2" r="J40">
        <v>0.0</v>
      </c>
      <c s="2" r="K40">
        <v>0.0</v>
      </c>
      <c s="2" r="L40">
        <v>0.0</v>
      </c>
      <c s="2" r="M40">
        <v>0.0</v>
      </c>
      <c s="2" r="N40">
        <v>0.0</v>
      </c>
      <c s="2" r="O40">
        <v>79.0</v>
      </c>
      <c s="2" r="P40">
        <v>1199.0</v>
      </c>
      <c s="2" r="Q40">
        <v>8.0</v>
      </c>
      <c s="2" r="R40">
        <v>167.9</v>
      </c>
      <c s="2" r="S40">
        <v>207.4</v>
      </c>
      <c s="2" r="T40">
        <v>246.9</v>
      </c>
      <c s="2" r="U40">
        <v>34.0</v>
      </c>
      <c s="2" r="V40">
        <v>36.0</v>
      </c>
      <c s="2" r="W40">
        <v>36.0</v>
      </c>
    </row>
    <row customHeight="1" r="41" ht="15.0">
      <c s="2" r="A41"/>
      <c t="s" s="2" r="B41">
        <v>1152</v>
      </c>
      <c t="s" s="2" r="C41">
        <v>1153</v>
      </c>
      <c t="s" s="2" r="D41">
        <v>1154</v>
      </c>
      <c s="2" r="E41">
        <v>0.0</v>
      </c>
      <c s="2" r="F41">
        <v>0.0</v>
      </c>
      <c s="2" r="G41">
        <v>0.0</v>
      </c>
      <c s="2" r="H41">
        <v>0.0</v>
      </c>
      <c s="2" r="I41">
        <v>0.0</v>
      </c>
      <c s="2" r="J41">
        <v>0.0</v>
      </c>
      <c s="2" r="K41">
        <v>0.0</v>
      </c>
      <c s="2" r="L41">
        <v>0.0</v>
      </c>
      <c s="2" r="M41">
        <v>0.0</v>
      </c>
      <c s="2" r="N41">
        <v>1.0</v>
      </c>
      <c s="2" r="O41">
        <v>77.0</v>
      </c>
      <c s="2" r="P41">
        <v>1156.0</v>
      </c>
      <c s="2" r="Q41">
        <v>9.0</v>
      </c>
      <c s="2" r="R41">
        <v>167.6</v>
      </c>
      <c s="2" r="S41">
        <v>206.1</v>
      </c>
      <c s="2" r="T41">
        <v>244.6</v>
      </c>
      <c s="2" r="U41">
        <v>25.0</v>
      </c>
      <c s="2" r="V41">
        <v>26.0</v>
      </c>
      <c s="2" r="W41">
        <v>27.0</v>
      </c>
    </row>
    <row customHeight="1" r="42" ht="15.0">
      <c s="2" r="A42"/>
      <c t="s" s="2" r="B42">
        <v>1155</v>
      </c>
      <c t="s" s="2" r="C42">
        <v>1156</v>
      </c>
      <c t="s" s="2" r="D42">
        <v>1157</v>
      </c>
      <c s="2" r="E42">
        <v>0.0</v>
      </c>
      <c s="2" r="F42">
        <v>0.0</v>
      </c>
      <c s="2" r="G42">
        <v>0.0</v>
      </c>
      <c s="2" r="H42">
        <v>0.0</v>
      </c>
      <c s="2" r="I42">
        <v>0.0</v>
      </c>
      <c s="2" r="J42">
        <v>0.0</v>
      </c>
      <c s="2" r="K42">
        <v>289.0</v>
      </c>
      <c s="2" r="L42">
        <v>1152.0</v>
      </c>
      <c s="2" r="M42">
        <v>11.0</v>
      </c>
      <c s="2" r="N42">
        <v>2.0</v>
      </c>
      <c s="2" r="O42">
        <v>34.0</v>
      </c>
      <c s="2" r="P42">
        <v>203.0</v>
      </c>
      <c s="2" r="Q42">
        <v>2.0</v>
      </c>
      <c s="2" r="R42">
        <v>209.5</v>
      </c>
      <c s="2" r="S42">
        <v>226.5</v>
      </c>
      <c s="2" r="T42">
        <v>243.5</v>
      </c>
      <c s="2" r="U42">
        <v>29.0</v>
      </c>
      <c s="2" r="V42">
        <v>25.0</v>
      </c>
      <c s="2" r="W42">
        <v>22.0</v>
      </c>
    </row>
    <row customHeight="1" r="43" ht="15.0">
      <c s="2" r="A43"/>
      <c t="s" s="2" r="B43">
        <v>1158</v>
      </c>
      <c t="s" s="2" r="C43">
        <v>1159</v>
      </c>
      <c t="s" s="2" r="D43">
        <v>1160</v>
      </c>
      <c s="2" r="E43">
        <v>0.0</v>
      </c>
      <c s="2" r="F43">
        <v>0.0</v>
      </c>
      <c s="2" r="G43">
        <v>0.0</v>
      </c>
      <c s="2" r="H43">
        <v>0.0</v>
      </c>
      <c s="2" r="I43">
        <v>0.0</v>
      </c>
      <c s="2" r="J43">
        <v>0.0</v>
      </c>
      <c s="2" r="K43">
        <v>272.0</v>
      </c>
      <c s="2" r="L43">
        <v>1301.0</v>
      </c>
      <c s="2" r="M43">
        <v>11.0</v>
      </c>
      <c s="2" r="N43">
        <v>2.0</v>
      </c>
      <c s="2" r="O43">
        <v>31.0</v>
      </c>
      <c s="2" r="P43">
        <v>196.0</v>
      </c>
      <c s="2" r="Q43">
        <v>0.0</v>
      </c>
      <c s="2" r="R43">
        <v>211.7</v>
      </c>
      <c s="2" r="S43">
        <v>227.2</v>
      </c>
      <c s="2" r="T43">
        <v>242.7</v>
      </c>
      <c s="2" r="U43">
        <v>24.0</v>
      </c>
      <c s="2" r="V43">
        <v>18.0</v>
      </c>
      <c s="2" r="W43">
        <v>16.0</v>
      </c>
    </row>
    <row customHeight="1" r="44" ht="15.0">
      <c s="2" r="A44"/>
      <c t="s" s="2" r="B44">
        <v>1161</v>
      </c>
      <c t="s" s="2" r="C44">
        <v>1162</v>
      </c>
      <c t="s" s="2" r="D44">
        <v>1163</v>
      </c>
      <c s="2" r="E44">
        <v>0.0</v>
      </c>
      <c s="2" r="F44">
        <v>0.0</v>
      </c>
      <c s="2" r="G44">
        <v>0.0</v>
      </c>
      <c s="2" r="H44">
        <v>0.0</v>
      </c>
      <c s="2" r="I44">
        <v>0.0</v>
      </c>
      <c s="2" r="J44">
        <v>0.0</v>
      </c>
      <c s="2" r="K44">
        <v>258.0</v>
      </c>
      <c s="2" r="L44">
        <v>1197.0</v>
      </c>
      <c s="2" r="M44">
        <v>9.0</v>
      </c>
      <c s="2" r="N44">
        <v>2.0</v>
      </c>
      <c s="2" r="O44">
        <v>36.0</v>
      </c>
      <c s="2" r="P44">
        <v>258.0</v>
      </c>
      <c s="2" r="Q44">
        <v>2.0</v>
      </c>
      <c s="2" r="R44">
        <v>204.5</v>
      </c>
      <c s="2" r="S44">
        <v>222.5</v>
      </c>
      <c s="2" r="T44">
        <v>240.5</v>
      </c>
      <c s="2" r="U44">
        <v>20.0</v>
      </c>
      <c s="2" r="V44">
        <v>26.0</v>
      </c>
      <c s="2" r="W44">
        <v>24.0</v>
      </c>
    </row>
    <row customHeight="1" r="45" ht="15.0">
      <c s="2" r="A45"/>
      <c t="s" s="2" r="B45">
        <v>1164</v>
      </c>
      <c t="s" s="2" r="C45">
        <v>1165</v>
      </c>
      <c t="s" s="2" r="D45">
        <v>1166</v>
      </c>
      <c s="2" r="E45">
        <v>0.0</v>
      </c>
      <c s="2" r="F45">
        <v>0.0</v>
      </c>
      <c s="2" r="G45">
        <v>0.0</v>
      </c>
      <c s="2" r="H45">
        <v>0.0</v>
      </c>
      <c s="2" r="I45">
        <v>0.0</v>
      </c>
      <c s="2" r="J45">
        <v>0.0</v>
      </c>
      <c s="2" r="K45">
        <v>198.0</v>
      </c>
      <c s="2" r="L45">
        <v>981.0</v>
      </c>
      <c s="2" r="M45">
        <v>5.0</v>
      </c>
      <c s="2" r="N45">
        <v>2.0</v>
      </c>
      <c s="2" r="O45">
        <v>55.0</v>
      </c>
      <c s="2" r="P45">
        <v>461.0</v>
      </c>
      <c s="2" r="Q45">
        <v>2.0</v>
      </c>
      <c s="2" r="R45">
        <v>184.4</v>
      </c>
      <c s="2" r="S45">
        <v>211.9</v>
      </c>
      <c s="2" r="T45">
        <v>239.4</v>
      </c>
      <c s="2" r="U45">
        <v>26.0</v>
      </c>
      <c s="2" r="V45">
        <v>26.0</v>
      </c>
      <c s="2" r="W45">
        <v>27.0</v>
      </c>
    </row>
    <row customHeight="1" r="46" ht="15.0">
      <c s="2" r="A46"/>
      <c t="s" s="2" r="B46">
        <v>1167</v>
      </c>
      <c t="s" s="2" r="C46">
        <v>1168</v>
      </c>
      <c t="s" s="2" r="D46">
        <v>1169</v>
      </c>
      <c s="2" r="E46">
        <v>568.0</v>
      </c>
      <c s="2" r="F46">
        <v>349.0</v>
      </c>
      <c s="2" r="G46">
        <v>61.4</v>
      </c>
      <c s="2" r="H46">
        <v>3465.0</v>
      </c>
      <c s="2" r="I46">
        <v>26.0</v>
      </c>
      <c s="2" r="J46">
        <v>17.0</v>
      </c>
      <c s="2" r="K46">
        <v>48.0</v>
      </c>
      <c s="2" r="L46">
        <v>265.0</v>
      </c>
      <c s="2" r="M46">
        <v>1.0</v>
      </c>
      <c s="2" r="N46">
        <v>3.0</v>
      </c>
      <c s="2" r="O46">
        <v>0.0</v>
      </c>
      <c s="2" r="P46">
        <v>0.0</v>
      </c>
      <c s="2" r="Q46">
        <v>0.0</v>
      </c>
      <c s="2" r="R46">
        <v>236.1</v>
      </c>
      <c s="2" r="S46">
        <v>236.1</v>
      </c>
      <c s="2" r="T46">
        <v>236.1</v>
      </c>
      <c s="2" r="U46">
        <v>0.0</v>
      </c>
      <c s="2" r="V46">
        <v>0.0</v>
      </c>
      <c s="2" r="W46">
        <v>0.0</v>
      </c>
    </row>
    <row customHeight="1" r="47" ht="15.0">
      <c s="2" r="A47"/>
      <c t="s" s="2" r="B47">
        <v>1170</v>
      </c>
      <c t="s" s="2" r="C47">
        <v>1171</v>
      </c>
      <c t="s" s="2" r="D47">
        <v>1172</v>
      </c>
      <c s="2" r="E47">
        <v>0.0</v>
      </c>
      <c s="2" r="F47">
        <v>0.0</v>
      </c>
      <c s="2" r="G47">
        <v>0.0</v>
      </c>
      <c s="2" r="H47">
        <v>0.0</v>
      </c>
      <c s="2" r="I47">
        <v>0.0</v>
      </c>
      <c s="2" r="J47">
        <v>0.0</v>
      </c>
      <c s="2" r="K47">
        <v>0.0</v>
      </c>
      <c s="2" r="L47">
        <v>0.0</v>
      </c>
      <c s="2" r="M47">
        <v>0.0</v>
      </c>
      <c s="2" r="N47">
        <v>1.0</v>
      </c>
      <c s="2" r="O47">
        <v>83.0</v>
      </c>
      <c s="2" r="P47">
        <v>971.0</v>
      </c>
      <c s="2" r="Q47">
        <v>9.0</v>
      </c>
      <c s="2" r="R47">
        <v>150.1</v>
      </c>
      <c s="2" r="S47">
        <v>191.6</v>
      </c>
      <c s="2" r="T47">
        <v>233.1</v>
      </c>
      <c s="2" r="U47">
        <v>10.0</v>
      </c>
      <c s="2" r="V47">
        <v>12.0</v>
      </c>
      <c s="2" r="W47">
        <v>13.0</v>
      </c>
    </row>
    <row customHeight="1" r="48" ht="15.0">
      <c s="2" r="A48"/>
      <c t="s" s="2" r="B48">
        <v>1173</v>
      </c>
      <c t="s" s="2" r="C48">
        <v>1174</v>
      </c>
      <c t="s" s="2" r="D48">
        <v>1175</v>
      </c>
      <c s="2" r="E48">
        <v>0.0</v>
      </c>
      <c s="2" r="F48">
        <v>0.0</v>
      </c>
      <c s="2" r="G48">
        <v>0.0</v>
      </c>
      <c s="2" r="H48">
        <v>0.0</v>
      </c>
      <c s="2" r="I48">
        <v>0.0</v>
      </c>
      <c s="2" r="J48">
        <v>0.0</v>
      </c>
      <c s="2" r="K48">
        <v>0.0</v>
      </c>
      <c s="2" r="L48">
        <v>0.0</v>
      </c>
      <c s="2" r="M48">
        <v>0.0</v>
      </c>
      <c s="2" r="N48">
        <v>0.0</v>
      </c>
      <c s="2" r="O48">
        <v>87.0</v>
      </c>
      <c s="2" r="P48">
        <v>1099.0</v>
      </c>
      <c s="2" r="Q48">
        <v>6.0</v>
      </c>
      <c s="2" r="R48">
        <v>145.3</v>
      </c>
      <c s="2" r="S48">
        <v>188.8</v>
      </c>
      <c s="2" r="T48">
        <v>232.3</v>
      </c>
      <c s="2" r="U48">
        <v>24.0</v>
      </c>
      <c s="2" r="V48">
        <v>28.0</v>
      </c>
      <c s="2" r="W48">
        <v>30.0</v>
      </c>
    </row>
    <row customHeight="1" r="49" ht="15.0">
      <c s="2" r="A49"/>
      <c t="s" s="2" r="B49">
        <v>1176</v>
      </c>
      <c t="s" s="2" r="C49">
        <v>1177</v>
      </c>
      <c t="s" s="2" r="D49">
        <v>1178</v>
      </c>
      <c s="2" r="E49">
        <v>574.0</v>
      </c>
      <c s="2" r="F49">
        <v>345.0</v>
      </c>
      <c s="2" r="G49">
        <v>60.1</v>
      </c>
      <c s="2" r="H49">
        <v>3879.0</v>
      </c>
      <c s="2" r="I49">
        <v>26.0</v>
      </c>
      <c s="2" r="J49">
        <v>18.0</v>
      </c>
      <c s="2" r="K49">
        <v>36.0</v>
      </c>
      <c s="2" r="L49">
        <v>99.0</v>
      </c>
      <c s="2" r="M49">
        <v>1.0</v>
      </c>
      <c s="2" r="N49">
        <v>3.0</v>
      </c>
      <c s="2" r="O49">
        <v>0.0</v>
      </c>
      <c s="2" r="P49">
        <v>0.0</v>
      </c>
      <c s="2" r="Q49">
        <v>0.0</v>
      </c>
      <c s="2" r="R49">
        <v>231.26</v>
      </c>
      <c s="2" r="S49">
        <v>231.26</v>
      </c>
      <c s="2" r="T49">
        <v>231.26</v>
      </c>
      <c s="2" r="U49">
        <v>0.0</v>
      </c>
      <c s="2" r="V49">
        <v>0.0</v>
      </c>
      <c s="2" r="W49">
        <v>0.0</v>
      </c>
    </row>
    <row customHeight="1" r="50" ht="15.0">
      <c s="2" r="A50"/>
      <c t="s" s="2" r="B50">
        <v>1179</v>
      </c>
      <c t="s" s="2" r="C50">
        <v>1180</v>
      </c>
      <c t="s" s="2" r="D50">
        <v>1181</v>
      </c>
      <c s="2" r="E50">
        <v>0.0</v>
      </c>
      <c s="2" r="F50">
        <v>0.0</v>
      </c>
      <c s="2" r="G50">
        <v>0.0</v>
      </c>
      <c s="2" r="H50">
        <v>0.0</v>
      </c>
      <c s="2" r="I50">
        <v>0.0</v>
      </c>
      <c s="2" r="J50">
        <v>0.0</v>
      </c>
      <c s="2" r="K50">
        <v>0.0</v>
      </c>
      <c s="2" r="L50">
        <v>0.0</v>
      </c>
      <c s="2" r="M50">
        <v>0.0</v>
      </c>
      <c s="2" r="N50">
        <v>0.0</v>
      </c>
      <c s="2" r="O50">
        <v>84.0</v>
      </c>
      <c s="2" r="P50">
        <v>1112.0</v>
      </c>
      <c s="2" r="Q50">
        <v>6.0</v>
      </c>
      <c s="2" r="R50">
        <v>147.2</v>
      </c>
      <c s="2" r="S50">
        <v>189.2</v>
      </c>
      <c s="2" r="T50">
        <v>231.2</v>
      </c>
      <c s="2" r="U50">
        <v>23.0</v>
      </c>
      <c s="2" r="V50">
        <v>25.0</v>
      </c>
      <c s="2" r="W50">
        <v>27.0</v>
      </c>
    </row>
    <row customHeight="1" r="51" ht="15.0">
      <c s="2" r="A51"/>
      <c t="s" s="2" r="B51">
        <v>1182</v>
      </c>
      <c t="s" s="2" r="C51">
        <v>1183</v>
      </c>
      <c t="s" s="2" r="D51">
        <v>1184</v>
      </c>
      <c s="2" r="E51">
        <v>0.0</v>
      </c>
      <c s="2" r="F51">
        <v>0.0</v>
      </c>
      <c s="2" r="G51">
        <v>0.0</v>
      </c>
      <c s="2" r="H51">
        <v>0.0</v>
      </c>
      <c s="2" r="I51">
        <v>0.0</v>
      </c>
      <c s="2" r="J51">
        <v>0.0</v>
      </c>
      <c s="2" r="K51">
        <v>197.0</v>
      </c>
      <c s="2" r="L51">
        <v>1075.0</v>
      </c>
      <c s="2" r="M51">
        <v>7.0</v>
      </c>
      <c s="2" r="N51">
        <v>3.0</v>
      </c>
      <c s="2" r="O51">
        <v>41.0</v>
      </c>
      <c s="2" r="P51">
        <v>311.0</v>
      </c>
      <c s="2" r="Q51">
        <v>2.0</v>
      </c>
      <c s="2" r="R51">
        <v>187.6</v>
      </c>
      <c s="2" r="S51">
        <v>208.1</v>
      </c>
      <c s="2" r="T51">
        <v>228.6</v>
      </c>
      <c s="2" r="U51">
        <v>24.0</v>
      </c>
      <c s="2" r="V51">
        <v>21.0</v>
      </c>
      <c s="2" r="W51">
        <v>20.0</v>
      </c>
    </row>
    <row customHeight="1" r="52" ht="15.0">
      <c s="2" r="A52"/>
      <c t="s" s="2" r="B52">
        <v>1185</v>
      </c>
      <c t="s" s="2" r="C52">
        <v>1186</v>
      </c>
      <c t="s" s="2" r="D52">
        <v>1187</v>
      </c>
      <c s="2" r="E52">
        <v>0.0</v>
      </c>
      <c s="2" r="F52">
        <v>0.0</v>
      </c>
      <c s="2" r="G52">
        <v>0.0</v>
      </c>
      <c s="2" r="H52">
        <v>0.0</v>
      </c>
      <c s="2" r="I52">
        <v>0.0</v>
      </c>
      <c s="2" r="J52">
        <v>0.0</v>
      </c>
      <c s="2" r="K52">
        <v>1.0</v>
      </c>
      <c s="2" r="L52">
        <v>5.0</v>
      </c>
      <c s="2" r="M52">
        <v>0.0</v>
      </c>
      <c s="2" r="N52">
        <v>0.0</v>
      </c>
      <c s="2" r="O52">
        <v>74.0</v>
      </c>
      <c s="2" r="P52">
        <v>1102.0</v>
      </c>
      <c s="2" r="Q52">
        <v>7.0</v>
      </c>
      <c s="2" r="R52">
        <v>152.7</v>
      </c>
      <c s="2" r="S52">
        <v>189.7</v>
      </c>
      <c s="2" r="T52">
        <v>226.7</v>
      </c>
      <c s="2" r="U52">
        <v>25.0</v>
      </c>
      <c s="2" r="V52">
        <v>25.0</v>
      </c>
      <c s="2" r="W52">
        <v>25.0</v>
      </c>
    </row>
    <row customHeight="1" r="53" ht="15.0">
      <c s="2" r="A53"/>
      <c t="s" s="2" r="B53">
        <v>1188</v>
      </c>
      <c t="s" s="2" r="C53">
        <v>1189</v>
      </c>
      <c t="s" s="2" r="D53">
        <v>1190</v>
      </c>
      <c s="2" r="E53">
        <v>589.0</v>
      </c>
      <c s="2" r="F53">
        <v>362.0</v>
      </c>
      <c s="2" r="G53">
        <v>61.5</v>
      </c>
      <c s="2" r="H53">
        <v>3812.0</v>
      </c>
      <c s="2" r="I53">
        <v>23.0</v>
      </c>
      <c s="2" r="J53">
        <v>14.0</v>
      </c>
      <c s="2" r="K53">
        <v>29.0</v>
      </c>
      <c s="2" r="L53">
        <v>91.0</v>
      </c>
      <c s="2" r="M53">
        <v>1.0</v>
      </c>
      <c s="2" r="N53">
        <v>3.0</v>
      </c>
      <c s="2" r="O53">
        <v>0.0</v>
      </c>
      <c s="2" r="P53">
        <v>0.0</v>
      </c>
      <c s="2" r="Q53">
        <v>0.0</v>
      </c>
      <c s="2" r="R53">
        <v>225.78</v>
      </c>
      <c s="2" r="S53">
        <v>225.78</v>
      </c>
      <c s="2" r="T53">
        <v>225.78</v>
      </c>
      <c s="2" r="U53">
        <v>0.0</v>
      </c>
      <c s="2" r="V53">
        <v>0.0</v>
      </c>
      <c s="2" r="W53">
        <v>0.0</v>
      </c>
    </row>
    <row customHeight="1" r="54" ht="15.0">
      <c s="2" r="A54"/>
      <c t="s" s="2" r="B54">
        <v>1191</v>
      </c>
      <c t="s" s="2" r="C54">
        <v>1192</v>
      </c>
      <c t="s" s="2" r="D54">
        <v>1193</v>
      </c>
      <c s="2" r="E54">
        <v>0.0</v>
      </c>
      <c s="2" r="F54">
        <v>0.0</v>
      </c>
      <c s="2" r="G54">
        <v>0.0</v>
      </c>
      <c s="2" r="H54">
        <v>0.0</v>
      </c>
      <c s="2" r="I54">
        <v>0.0</v>
      </c>
      <c s="2" r="J54">
        <v>0.0</v>
      </c>
      <c s="2" r="K54">
        <v>134.0</v>
      </c>
      <c s="2" r="L54">
        <v>501.0</v>
      </c>
      <c s="2" r="M54">
        <v>3.0</v>
      </c>
      <c s="2" r="N54">
        <v>1.0</v>
      </c>
      <c s="2" r="O54">
        <v>67.0</v>
      </c>
      <c s="2" r="P54">
        <v>624.0</v>
      </c>
      <c s="2" r="Q54">
        <v>5.0</v>
      </c>
      <c s="2" r="R54">
        <v>157.9</v>
      </c>
      <c s="2" r="S54">
        <v>191.4</v>
      </c>
      <c s="2" r="T54">
        <v>224.9</v>
      </c>
      <c s="2" r="U54">
        <v>20.0</v>
      </c>
      <c s="2" r="V54">
        <v>24.0</v>
      </c>
      <c s="2" r="W54">
        <v>27.0</v>
      </c>
    </row>
    <row customHeight="1" r="55" ht="15.0">
      <c s="2" r="A55"/>
      <c t="s" s="2" r="B55">
        <v>1194</v>
      </c>
      <c t="s" s="2" r="C55">
        <v>1195</v>
      </c>
      <c t="s" s="2" r="D55">
        <v>1196</v>
      </c>
      <c s="2" r="E55">
        <v>0.0</v>
      </c>
      <c s="2" r="F55">
        <v>0.0</v>
      </c>
      <c s="2" r="G55">
        <v>0.0</v>
      </c>
      <c s="2" r="H55">
        <v>0.0</v>
      </c>
      <c s="2" r="I55">
        <v>0.0</v>
      </c>
      <c s="2" r="J55">
        <v>0.0</v>
      </c>
      <c s="2" r="K55">
        <v>1.0</v>
      </c>
      <c s="2" r="L55">
        <v>4.0</v>
      </c>
      <c s="2" r="M55">
        <v>0.0</v>
      </c>
      <c s="2" r="N55">
        <v>1.0</v>
      </c>
      <c s="2" r="O55">
        <v>72.0</v>
      </c>
      <c s="2" r="P55">
        <v>1077.0</v>
      </c>
      <c s="2" r="Q55">
        <v>8.0</v>
      </c>
      <c s="2" r="R55">
        <v>152.3</v>
      </c>
      <c s="2" r="S55">
        <v>188.3</v>
      </c>
      <c s="2" r="T55">
        <v>224.3</v>
      </c>
      <c s="2" r="U55">
        <v>22.0</v>
      </c>
      <c s="2" r="V55">
        <v>25.0</v>
      </c>
      <c s="2" r="W55">
        <v>26.0</v>
      </c>
    </row>
    <row customHeight="1" r="56" ht="15.0">
      <c s="2" r="A56"/>
      <c t="s" s="2" r="B56">
        <v>1197</v>
      </c>
      <c t="s" s="2" r="C56">
        <v>1198</v>
      </c>
      <c t="s" s="2" r="D56">
        <v>1199</v>
      </c>
      <c s="2" r="E56">
        <v>534.0</v>
      </c>
      <c s="2" r="F56">
        <v>325.0</v>
      </c>
      <c s="2" r="G56">
        <v>60.9</v>
      </c>
      <c s="2" r="H56">
        <v>3345.0</v>
      </c>
      <c s="2" r="I56">
        <v>20.0</v>
      </c>
      <c s="2" r="J56">
        <v>10.0</v>
      </c>
      <c s="2" r="K56">
        <v>54.0</v>
      </c>
      <c s="2" r="L56">
        <v>276.0</v>
      </c>
      <c s="2" r="M56">
        <v>1.0</v>
      </c>
      <c s="2" r="N56">
        <v>3.0</v>
      </c>
      <c s="2" r="O56">
        <v>0.0</v>
      </c>
      <c s="2" r="P56">
        <v>0.0</v>
      </c>
      <c s="2" r="Q56">
        <v>0.0</v>
      </c>
      <c s="2" r="R56">
        <v>223.2</v>
      </c>
      <c s="2" r="S56">
        <v>223.2</v>
      </c>
      <c s="2" r="T56">
        <v>223.2</v>
      </c>
      <c s="2" r="U56">
        <v>1.0</v>
      </c>
      <c s="2" r="V56">
        <v>0.0</v>
      </c>
      <c s="2" r="W56">
        <v>0.0</v>
      </c>
    </row>
    <row customHeight="1" r="57" ht="15.0">
      <c s="2" r="A57"/>
      <c t="s" s="2" r="B57">
        <v>1200</v>
      </c>
      <c t="s" s="2" r="C57">
        <v>1201</v>
      </c>
      <c t="s" s="2" r="D57">
        <v>1202</v>
      </c>
      <c s="2" r="E57">
        <v>0.0</v>
      </c>
      <c s="2" r="F57">
        <v>0.0</v>
      </c>
      <c s="2" r="G57">
        <v>0.0</v>
      </c>
      <c s="2" r="H57">
        <v>0.0</v>
      </c>
      <c s="2" r="I57">
        <v>0.0</v>
      </c>
      <c s="2" r="J57">
        <v>0.0</v>
      </c>
      <c s="2" r="K57">
        <v>275.0</v>
      </c>
      <c s="2" r="L57">
        <v>1197.0</v>
      </c>
      <c s="2" r="M57">
        <v>9.0</v>
      </c>
      <c s="2" r="N57">
        <v>2.0</v>
      </c>
      <c s="2" r="O57">
        <v>25.0</v>
      </c>
      <c s="2" r="P57">
        <v>205.0</v>
      </c>
      <c s="2" r="Q57">
        <v>1.0</v>
      </c>
      <c s="2" r="R57">
        <v>196.2</v>
      </c>
      <c s="2" r="S57">
        <v>208.7</v>
      </c>
      <c s="2" r="T57">
        <v>221.2</v>
      </c>
      <c s="2" r="U57">
        <v>34.0</v>
      </c>
      <c s="2" r="V57">
        <v>28.0</v>
      </c>
      <c s="2" r="W57">
        <v>25.0</v>
      </c>
    </row>
    <row customHeight="1" r="58" ht="15.0">
      <c s="2" r="A58"/>
      <c t="s" s="2" r="B58">
        <v>1203</v>
      </c>
      <c t="s" s="2" r="C58">
        <v>1204</v>
      </c>
      <c t="s" s="2" r="D58">
        <v>1205</v>
      </c>
      <c s="2" r="E58">
        <v>0.0</v>
      </c>
      <c s="2" r="F58">
        <v>0.0</v>
      </c>
      <c s="2" r="G58">
        <v>0.0</v>
      </c>
      <c s="2" r="H58">
        <v>0.0</v>
      </c>
      <c s="2" r="I58">
        <v>0.0</v>
      </c>
      <c s="2" r="J58">
        <v>0.0</v>
      </c>
      <c s="2" r="K58">
        <v>224.0</v>
      </c>
      <c s="2" r="L58">
        <v>933.0</v>
      </c>
      <c s="2" r="M58">
        <v>5.0</v>
      </c>
      <c s="2" r="N58">
        <v>3.0</v>
      </c>
      <c s="2" r="O58">
        <v>48.0</v>
      </c>
      <c s="2" r="P58">
        <v>368.0</v>
      </c>
      <c s="2" r="Q58">
        <v>3.0</v>
      </c>
      <c s="2" r="R58">
        <v>173.1</v>
      </c>
      <c s="2" r="S58">
        <v>197.1</v>
      </c>
      <c s="2" r="T58">
        <v>221.1</v>
      </c>
      <c s="2" r="U58">
        <v>21.0</v>
      </c>
      <c s="2" r="V58">
        <v>19.0</v>
      </c>
      <c s="2" r="W58">
        <v>19.0</v>
      </c>
    </row>
    <row customHeight="1" r="59" ht="15.0">
      <c s="2" r="A59"/>
      <c t="s" s="2" r="B59">
        <v>1206</v>
      </c>
      <c t="s" s="2" r="C59">
        <v>1207</v>
      </c>
      <c t="s" s="2" r="D59">
        <v>1208</v>
      </c>
      <c s="2" r="E59">
        <v>0.0</v>
      </c>
      <c s="2" r="F59">
        <v>0.0</v>
      </c>
      <c s="2" r="G59">
        <v>0.0</v>
      </c>
      <c s="2" r="H59">
        <v>0.0</v>
      </c>
      <c s="2" r="I59">
        <v>0.0</v>
      </c>
      <c s="2" r="J59">
        <v>0.0</v>
      </c>
      <c s="2" r="K59">
        <v>176.0</v>
      </c>
      <c s="2" r="L59">
        <v>881.0</v>
      </c>
      <c s="2" r="M59">
        <v>6.0</v>
      </c>
      <c s="2" r="N59">
        <v>4.0</v>
      </c>
      <c s="2" r="O59">
        <v>50.0</v>
      </c>
      <c s="2" r="P59">
        <v>420.0</v>
      </c>
      <c s="2" r="Q59">
        <v>2.0</v>
      </c>
      <c s="2" r="R59">
        <v>170.1</v>
      </c>
      <c s="2" r="S59">
        <v>195.1</v>
      </c>
      <c s="2" r="T59">
        <v>220.1</v>
      </c>
      <c s="2" r="U59">
        <v>29.0</v>
      </c>
      <c s="2" r="V59">
        <v>28.0</v>
      </c>
      <c s="2" r="W59">
        <v>30.0</v>
      </c>
    </row>
    <row customHeight="1" r="60" ht="15.0">
      <c s="2" r="A60"/>
      <c t="s" s="2" r="B60">
        <v>1209</v>
      </c>
      <c t="s" s="2" r="C60">
        <v>1210</v>
      </c>
      <c t="s" s="2" r="D60">
        <v>1211</v>
      </c>
      <c s="2" r="E60">
        <v>0.0</v>
      </c>
      <c s="2" r="F60">
        <v>0.0</v>
      </c>
      <c s="2" r="G60">
        <v>0.0</v>
      </c>
      <c s="2" r="H60">
        <v>0.0</v>
      </c>
      <c s="2" r="I60">
        <v>0.0</v>
      </c>
      <c s="2" r="J60">
        <v>0.0</v>
      </c>
      <c s="2" r="K60">
        <v>181.0</v>
      </c>
      <c s="2" r="L60">
        <v>815.0</v>
      </c>
      <c s="2" r="M60">
        <v>5.0</v>
      </c>
      <c s="2" r="N60">
        <v>3.0</v>
      </c>
      <c s="2" r="O60">
        <v>51.0</v>
      </c>
      <c s="2" r="P60">
        <v>456.0</v>
      </c>
      <c s="2" r="Q60">
        <v>3.0</v>
      </c>
      <c s="2" r="R60">
        <v>168.9</v>
      </c>
      <c s="2" r="S60">
        <v>194.4</v>
      </c>
      <c s="2" r="T60">
        <v>219.9</v>
      </c>
      <c s="2" r="U60">
        <v>22.0</v>
      </c>
      <c s="2" r="V60">
        <v>23.0</v>
      </c>
      <c s="2" r="W60">
        <v>23.0</v>
      </c>
    </row>
    <row customHeight="1" r="61" ht="15.0">
      <c s="2" r="A61"/>
      <c t="s" s="2" r="B61">
        <v>1212</v>
      </c>
      <c t="s" s="2" r="C61">
        <v>1213</v>
      </c>
      <c t="s" s="2" r="D61">
        <v>1214</v>
      </c>
      <c s="2" r="E61">
        <v>0.0</v>
      </c>
      <c s="2" r="F61">
        <v>0.0</v>
      </c>
      <c s="2" r="G61">
        <v>0.0</v>
      </c>
      <c s="2" r="H61">
        <v>0.0</v>
      </c>
      <c s="2" r="I61">
        <v>0.0</v>
      </c>
      <c s="2" r="J61">
        <v>0.0</v>
      </c>
      <c s="2" r="K61">
        <v>2.0</v>
      </c>
      <c s="2" r="L61">
        <v>17.0</v>
      </c>
      <c s="2" r="M61">
        <v>0.0</v>
      </c>
      <c s="2" r="N61">
        <v>1.0</v>
      </c>
      <c s="2" r="O61">
        <v>90.0</v>
      </c>
      <c s="2" r="P61">
        <v>989.0</v>
      </c>
      <c s="2" r="Q61">
        <v>5.0</v>
      </c>
      <c s="2" r="R61">
        <v>128.6</v>
      </c>
      <c s="2" r="S61">
        <v>173.6</v>
      </c>
      <c s="2" r="T61">
        <v>218.6</v>
      </c>
      <c s="2" r="U61">
        <v>13.0</v>
      </c>
      <c s="2" r="V61">
        <v>19.0</v>
      </c>
      <c s="2" r="W61">
        <v>22.0</v>
      </c>
    </row>
    <row customHeight="1" r="62" ht="15.0">
      <c s="2" r="A62"/>
      <c t="s" s="2" r="B62">
        <v>1215</v>
      </c>
      <c t="s" s="2" r="C62">
        <v>1216</v>
      </c>
      <c t="s" s="2" r="D62">
        <v>1217</v>
      </c>
      <c s="2" r="E62">
        <v>523.0</v>
      </c>
      <c s="2" r="F62">
        <v>325.0</v>
      </c>
      <c s="2" r="G62">
        <v>62.1</v>
      </c>
      <c s="2" r="H62">
        <v>3356.0</v>
      </c>
      <c s="2" r="I62">
        <v>28.0</v>
      </c>
      <c s="2" r="J62">
        <v>21.0</v>
      </c>
      <c s="2" r="K62">
        <v>54.0</v>
      </c>
      <c s="2" r="L62">
        <v>136.0</v>
      </c>
      <c s="2" r="M62">
        <v>1.0</v>
      </c>
      <c s="2" r="N62">
        <v>3.0</v>
      </c>
      <c s="2" r="O62">
        <v>0.0</v>
      </c>
      <c s="2" r="P62">
        <v>0.0</v>
      </c>
      <c s="2" r="Q62">
        <v>0.0</v>
      </c>
      <c s="2" r="R62">
        <v>217.84</v>
      </c>
      <c s="2" r="S62">
        <v>217.84</v>
      </c>
      <c s="2" r="T62">
        <v>217.84</v>
      </c>
      <c s="2" r="U62">
        <v>2.0</v>
      </c>
      <c s="2" r="V62">
        <v>1.0</v>
      </c>
      <c s="2" r="W62">
        <v>1.0</v>
      </c>
    </row>
    <row customHeight="1" r="63" ht="15.0">
      <c s="2" r="A63"/>
      <c t="s" s="2" r="B63">
        <v>1218</v>
      </c>
      <c t="s" s="2" r="C63">
        <v>1219</v>
      </c>
      <c t="s" s="2" r="D63">
        <v>1220</v>
      </c>
      <c s="2" r="E63">
        <v>576.0</v>
      </c>
      <c s="2" r="F63">
        <v>356.0</v>
      </c>
      <c s="2" r="G63">
        <v>61.8</v>
      </c>
      <c s="2" r="H63">
        <v>4126.0</v>
      </c>
      <c s="2" r="I63">
        <v>24.0</v>
      </c>
      <c s="2" r="J63">
        <v>19.0</v>
      </c>
      <c s="2" r="K63">
        <v>15.0</v>
      </c>
      <c s="2" r="L63">
        <v>7.0</v>
      </c>
      <c s="2" r="M63">
        <v>0.0</v>
      </c>
      <c s="2" r="N63">
        <v>3.0</v>
      </c>
      <c s="2" r="O63">
        <v>0.0</v>
      </c>
      <c s="2" r="P63">
        <v>0.0</v>
      </c>
      <c s="2" r="Q63">
        <v>0.0</v>
      </c>
      <c s="2" r="R63">
        <v>217.74</v>
      </c>
      <c s="2" r="S63">
        <v>217.74</v>
      </c>
      <c s="2" r="T63">
        <v>217.74</v>
      </c>
      <c s="2" r="U63">
        <v>0.0</v>
      </c>
      <c s="2" r="V63">
        <v>0.0</v>
      </c>
      <c s="2" r="W63">
        <v>0.0</v>
      </c>
    </row>
    <row customHeight="1" r="64" ht="15.0">
      <c s="2" r="A64"/>
      <c t="s" s="2" r="B64">
        <v>1221</v>
      </c>
      <c t="s" s="2" r="C64">
        <v>1222</v>
      </c>
      <c t="s" s="2" r="D64">
        <v>1223</v>
      </c>
      <c s="2" r="E64">
        <v>0.0</v>
      </c>
      <c s="2" r="F64">
        <v>0.0</v>
      </c>
      <c s="2" r="G64">
        <v>0.0</v>
      </c>
      <c s="2" r="H64">
        <v>0.0</v>
      </c>
      <c s="2" r="I64">
        <v>0.0</v>
      </c>
      <c s="2" r="J64">
        <v>0.0</v>
      </c>
      <c s="2" r="K64">
        <v>4.0</v>
      </c>
      <c s="2" r="L64">
        <v>24.0</v>
      </c>
      <c s="2" r="M64">
        <v>0.0</v>
      </c>
      <c s="2" r="N64">
        <v>0.0</v>
      </c>
      <c s="2" r="O64">
        <v>71.0</v>
      </c>
      <c s="2" r="P64">
        <v>1017.0</v>
      </c>
      <c s="2" r="Q64">
        <v>7.0</v>
      </c>
      <c s="2" r="R64">
        <v>146.7</v>
      </c>
      <c s="2" r="S64">
        <v>182.2</v>
      </c>
      <c s="2" r="T64">
        <v>217.7</v>
      </c>
      <c s="2" r="U64">
        <v>18.0</v>
      </c>
      <c s="2" r="V64">
        <v>19.0</v>
      </c>
      <c s="2" r="W64">
        <v>19.0</v>
      </c>
    </row>
    <row customHeight="1" r="65" ht="15.0">
      <c s="2" r="A65"/>
      <c t="s" s="2" r="B65">
        <v>1224</v>
      </c>
      <c t="s" s="2" r="C65">
        <v>1225</v>
      </c>
      <c t="s" s="2" r="D65">
        <v>1226</v>
      </c>
      <c s="2" r="E65">
        <v>0.0</v>
      </c>
      <c s="2" r="F65">
        <v>0.0</v>
      </c>
      <c s="2" r="G65">
        <v>0.0</v>
      </c>
      <c s="2" r="H65">
        <v>0.0</v>
      </c>
      <c s="2" r="I65">
        <v>0.0</v>
      </c>
      <c s="2" r="J65">
        <v>0.0</v>
      </c>
      <c s="2" r="K65">
        <v>0.0</v>
      </c>
      <c s="2" r="L65">
        <v>0.0</v>
      </c>
      <c s="2" r="M65">
        <v>0.0</v>
      </c>
      <c s="2" r="N65">
        <v>1.0</v>
      </c>
      <c s="2" r="O65">
        <v>81.0</v>
      </c>
      <c s="2" r="P65">
        <v>997.0</v>
      </c>
      <c s="2" r="Q65">
        <v>6.0</v>
      </c>
      <c s="2" r="R65">
        <v>134.7</v>
      </c>
      <c s="2" r="S65">
        <v>175.2</v>
      </c>
      <c s="2" r="T65">
        <v>215.7</v>
      </c>
      <c s="2" r="U65">
        <v>22.0</v>
      </c>
      <c s="2" r="V65">
        <v>25.0</v>
      </c>
      <c s="2" r="W65">
        <v>27.0</v>
      </c>
    </row>
    <row customHeight="1" r="66" ht="15.0">
      <c s="2" r="A66"/>
      <c t="s" s="2" r="B66">
        <v>1227</v>
      </c>
      <c t="s" s="2" r="C66">
        <v>1228</v>
      </c>
      <c t="s" s="2" r="D66">
        <v>1229</v>
      </c>
      <c s="2" r="E66">
        <v>0.0</v>
      </c>
      <c s="2" r="F66">
        <v>0.0</v>
      </c>
      <c s="2" r="G66">
        <v>0.0</v>
      </c>
      <c s="2" r="H66">
        <v>0.0</v>
      </c>
      <c s="2" r="I66">
        <v>0.0</v>
      </c>
      <c s="2" r="J66">
        <v>0.0</v>
      </c>
      <c s="2" r="K66">
        <v>208.0</v>
      </c>
      <c s="2" r="L66">
        <v>921.0</v>
      </c>
      <c s="2" r="M66">
        <v>6.0</v>
      </c>
      <c s="2" r="N66">
        <v>2.0</v>
      </c>
      <c s="2" r="O66">
        <v>48.0</v>
      </c>
      <c s="2" r="P66">
        <v>334.0</v>
      </c>
      <c s="2" r="Q66">
        <v>2.0</v>
      </c>
      <c s="2" r="R66">
        <v>167.1</v>
      </c>
      <c s="2" r="S66">
        <v>191.1</v>
      </c>
      <c s="2" r="T66">
        <v>215.1</v>
      </c>
      <c s="2" r="U66">
        <v>29.0</v>
      </c>
      <c s="2" r="V66">
        <v>27.0</v>
      </c>
      <c s="2" r="W66">
        <v>25.0</v>
      </c>
    </row>
    <row customHeight="1" r="67" ht="15.0">
      <c s="2" r="A67"/>
      <c t="s" s="2" r="B67">
        <v>1230</v>
      </c>
      <c t="s" s="2" r="C67">
        <v>1231</v>
      </c>
      <c t="s" s="2" r="D67">
        <v>1232</v>
      </c>
      <c s="2" r="E67">
        <v>0.0</v>
      </c>
      <c s="2" r="F67">
        <v>0.0</v>
      </c>
      <c s="2" r="G67">
        <v>0.0</v>
      </c>
      <c s="2" r="H67">
        <v>0.0</v>
      </c>
      <c s="2" r="I67">
        <v>0.0</v>
      </c>
      <c s="2" r="J67">
        <v>0.0</v>
      </c>
      <c s="2" r="K67">
        <v>5.0</v>
      </c>
      <c s="2" r="L67">
        <v>39.0</v>
      </c>
      <c s="2" r="M67">
        <v>0.0</v>
      </c>
      <c s="2" r="N67">
        <v>1.0</v>
      </c>
      <c s="2" r="O67">
        <v>76.0</v>
      </c>
      <c s="2" r="P67">
        <v>1029.0</v>
      </c>
      <c s="2" r="Q67">
        <v>6.0</v>
      </c>
      <c s="2" r="R67">
        <v>138.75</v>
      </c>
      <c s="2" r="S67">
        <v>176.75</v>
      </c>
      <c s="2" r="T67">
        <v>214.75</v>
      </c>
      <c s="2" r="U67">
        <v>15.0</v>
      </c>
      <c s="2" r="V67">
        <v>17.0</v>
      </c>
      <c s="2" r="W67">
        <v>18.0</v>
      </c>
    </row>
    <row customHeight="1" r="68" ht="15.0">
      <c s="2" r="A68"/>
      <c t="s" s="2" r="B68">
        <v>1233</v>
      </c>
      <c t="s" s="2" r="C68">
        <v>1234</v>
      </c>
      <c t="s" s="2" r="D68">
        <v>1235</v>
      </c>
      <c s="2" r="E68">
        <v>0.0</v>
      </c>
      <c s="2" r="F68">
        <v>0.0</v>
      </c>
      <c s="2" r="G68">
        <v>0.0</v>
      </c>
      <c s="2" r="H68">
        <v>0.0</v>
      </c>
      <c s="2" r="I68">
        <v>0.0</v>
      </c>
      <c s="2" r="J68">
        <v>0.0</v>
      </c>
      <c s="2" r="K68">
        <v>0.0</v>
      </c>
      <c s="2" r="L68">
        <v>0.0</v>
      </c>
      <c s="2" r="M68">
        <v>0.0</v>
      </c>
      <c s="2" r="N68">
        <v>0.0</v>
      </c>
      <c s="2" r="O68">
        <v>74.0</v>
      </c>
      <c s="2" r="P68">
        <v>984.0</v>
      </c>
      <c s="2" r="Q68">
        <v>7.0</v>
      </c>
      <c s="2" r="R68">
        <v>140.4</v>
      </c>
      <c s="2" r="S68">
        <v>177.4</v>
      </c>
      <c s="2" r="T68">
        <v>214.4</v>
      </c>
      <c s="2" r="U68">
        <v>12.0</v>
      </c>
      <c s="2" r="V68">
        <v>15.0</v>
      </c>
      <c s="2" r="W68">
        <v>19.0</v>
      </c>
    </row>
    <row customHeight="1" r="69" ht="15.0">
      <c s="2" r="A69"/>
      <c t="s" s="2" r="B69">
        <v>1236</v>
      </c>
      <c t="s" s="2" r="C69">
        <v>1237</v>
      </c>
      <c t="s" s="2" r="D69">
        <v>1238</v>
      </c>
      <c s="2" r="E69">
        <v>0.0</v>
      </c>
      <c s="2" r="F69">
        <v>0.0</v>
      </c>
      <c s="2" r="G69">
        <v>0.0</v>
      </c>
      <c s="2" r="H69">
        <v>0.0</v>
      </c>
      <c s="2" r="I69">
        <v>0.0</v>
      </c>
      <c s="2" r="J69">
        <v>0.0</v>
      </c>
      <c s="2" r="K69">
        <v>261.0</v>
      </c>
      <c s="2" r="L69">
        <v>1128.0</v>
      </c>
      <c s="2" r="M69">
        <v>10.0</v>
      </c>
      <c s="2" r="N69">
        <v>1.0</v>
      </c>
      <c s="2" r="O69">
        <v>21.0</v>
      </c>
      <c s="2" r="P69">
        <v>147.0</v>
      </c>
      <c s="2" r="Q69">
        <v>1.0</v>
      </c>
      <c s="2" r="R69">
        <v>191.5</v>
      </c>
      <c s="2" r="S69">
        <v>202.0</v>
      </c>
      <c s="2" r="T69">
        <v>212.5</v>
      </c>
      <c s="2" r="U69">
        <v>29.0</v>
      </c>
      <c s="2" r="V69">
        <v>22.0</v>
      </c>
      <c s="2" r="W69">
        <v>17.0</v>
      </c>
    </row>
    <row customHeight="1" r="70" ht="15.0">
      <c s="2" r="A70"/>
      <c t="s" s="2" r="B70">
        <v>1239</v>
      </c>
      <c t="s" s="2" r="C70">
        <v>1240</v>
      </c>
      <c t="s" s="2" r="D70">
        <v>1241</v>
      </c>
      <c s="2" r="E70">
        <v>0.0</v>
      </c>
      <c s="2" r="F70">
        <v>0.0</v>
      </c>
      <c s="2" r="G70">
        <v>0.0</v>
      </c>
      <c s="2" r="H70">
        <v>0.0</v>
      </c>
      <c s="2" r="I70">
        <v>0.0</v>
      </c>
      <c s="2" r="J70">
        <v>0.0</v>
      </c>
      <c s="2" r="K70">
        <v>0.0</v>
      </c>
      <c s="2" r="L70">
        <v>0.0</v>
      </c>
      <c s="2" r="M70">
        <v>0.0</v>
      </c>
      <c s="2" r="N70">
        <v>1.0</v>
      </c>
      <c s="2" r="O70">
        <v>66.0</v>
      </c>
      <c s="2" r="P70">
        <v>867.0</v>
      </c>
      <c s="2" r="Q70">
        <v>10.0</v>
      </c>
      <c s="2" r="R70">
        <v>145.7</v>
      </c>
      <c s="2" r="S70">
        <v>178.7</v>
      </c>
      <c s="2" r="T70">
        <v>211.7</v>
      </c>
      <c s="2" r="U70">
        <v>22.0</v>
      </c>
      <c s="2" r="V70">
        <v>23.0</v>
      </c>
      <c s="2" r="W70">
        <v>24.0</v>
      </c>
    </row>
    <row customHeight="1" r="71" ht="15.0">
      <c s="2" r="A71"/>
      <c t="s" s="2" r="B71">
        <v>1242</v>
      </c>
      <c t="s" s="2" r="C71">
        <v>1243</v>
      </c>
      <c t="s" s="2" r="D71">
        <v>1244</v>
      </c>
      <c s="2" r="E71">
        <v>0.0</v>
      </c>
      <c s="2" r="F71">
        <v>0.0</v>
      </c>
      <c s="2" r="G71">
        <v>0.0</v>
      </c>
      <c s="2" r="H71">
        <v>0.0</v>
      </c>
      <c s="2" r="I71">
        <v>0.0</v>
      </c>
      <c s="2" r="J71">
        <v>0.0</v>
      </c>
      <c s="2" r="K71">
        <v>0.0</v>
      </c>
      <c s="2" r="L71">
        <v>0.0</v>
      </c>
      <c s="2" r="M71">
        <v>0.0</v>
      </c>
      <c s="2" r="N71">
        <v>0.0</v>
      </c>
      <c s="2" r="O71">
        <v>68.0</v>
      </c>
      <c s="2" r="P71">
        <v>777.0</v>
      </c>
      <c s="2" r="Q71">
        <v>11.0</v>
      </c>
      <c s="2" r="R71">
        <v>143.7</v>
      </c>
      <c s="2" r="S71">
        <v>177.7</v>
      </c>
      <c s="2" r="T71">
        <v>211.7</v>
      </c>
      <c s="2" r="U71">
        <v>10.0</v>
      </c>
      <c s="2" r="V71">
        <v>11.0</v>
      </c>
      <c s="2" r="W71">
        <v>12.0</v>
      </c>
    </row>
    <row customHeight="1" r="72" ht="15.0">
      <c s="2" r="A72"/>
      <c t="s" s="2" r="B72">
        <v>1245</v>
      </c>
      <c t="s" s="2" r="C72">
        <v>1246</v>
      </c>
      <c t="s" s="2" r="D72">
        <v>1247</v>
      </c>
      <c s="2" r="E72">
        <v>0.0</v>
      </c>
      <c s="2" r="F72">
        <v>0.0</v>
      </c>
      <c s="2" r="G72">
        <v>0.0</v>
      </c>
      <c s="2" r="H72">
        <v>0.0</v>
      </c>
      <c s="2" r="I72">
        <v>0.0</v>
      </c>
      <c s="2" r="J72">
        <v>0.0</v>
      </c>
      <c s="2" r="K72">
        <v>227.0</v>
      </c>
      <c s="2" r="L72">
        <v>946.0</v>
      </c>
      <c s="2" r="M72">
        <v>6.0</v>
      </c>
      <c s="2" r="N72">
        <v>2.0</v>
      </c>
      <c s="2" r="O72">
        <v>42.0</v>
      </c>
      <c s="2" r="P72">
        <v>297.0</v>
      </c>
      <c s="2" r="Q72">
        <v>2.0</v>
      </c>
      <c s="2" r="R72">
        <v>168.3</v>
      </c>
      <c s="2" r="S72">
        <v>189.3</v>
      </c>
      <c s="2" r="T72">
        <v>210.3</v>
      </c>
      <c s="2" r="U72">
        <v>20.0</v>
      </c>
      <c s="2" r="V72">
        <v>18.0</v>
      </c>
      <c s="2" r="W72">
        <v>18.0</v>
      </c>
    </row>
    <row customHeight="1" r="73" ht="15.0">
      <c s="2" r="A73"/>
      <c t="s" s="2" r="B73">
        <v>1248</v>
      </c>
      <c t="s" s="2" r="C73">
        <v>1249</v>
      </c>
      <c t="s" s="2" r="D73">
        <v>1250</v>
      </c>
      <c s="2" r="E73">
        <v>528.0</v>
      </c>
      <c s="2" r="F73">
        <v>315.0</v>
      </c>
      <c s="2" r="G73">
        <v>59.7</v>
      </c>
      <c s="2" r="H73">
        <v>3167.0</v>
      </c>
      <c s="2" r="I73">
        <v>18.0</v>
      </c>
      <c s="2" r="J73">
        <v>16.0</v>
      </c>
      <c s="2" r="K73">
        <v>77.0</v>
      </c>
      <c s="2" r="L73">
        <v>305.0</v>
      </c>
      <c s="2" r="M73">
        <v>3.0</v>
      </c>
      <c s="2" r="N73">
        <v>4.0</v>
      </c>
      <c s="2" r="O73">
        <v>0.0</v>
      </c>
      <c s="2" r="P73">
        <v>0.0</v>
      </c>
      <c s="2" r="Q73">
        <v>0.0</v>
      </c>
      <c s="2" r="R73">
        <v>208.18</v>
      </c>
      <c s="2" r="S73">
        <v>208.18</v>
      </c>
      <c s="2" r="T73">
        <v>208.18</v>
      </c>
      <c s="2" r="U73">
        <v>0.0</v>
      </c>
      <c s="2" r="V73">
        <v>0.0</v>
      </c>
      <c s="2" r="W73">
        <v>0.0</v>
      </c>
    </row>
    <row customHeight="1" r="74" ht="15.0">
      <c s="2" r="A74"/>
      <c t="s" s="2" r="B74">
        <v>1251</v>
      </c>
      <c t="s" s="2" r="C74">
        <v>1252</v>
      </c>
      <c t="s" s="2" r="D74">
        <v>1253</v>
      </c>
      <c s="2" r="E74">
        <v>0.0</v>
      </c>
      <c s="2" r="F74">
        <v>0.0</v>
      </c>
      <c s="2" r="G74">
        <v>0.0</v>
      </c>
      <c s="2" r="H74">
        <v>0.0</v>
      </c>
      <c s="2" r="I74">
        <v>0.0</v>
      </c>
      <c s="2" r="J74">
        <v>0.0</v>
      </c>
      <c s="2" r="K74">
        <v>5.0</v>
      </c>
      <c s="2" r="L74">
        <v>30.0</v>
      </c>
      <c s="2" r="M74">
        <v>0.0</v>
      </c>
      <c s="2" r="N74">
        <v>1.0</v>
      </c>
      <c s="2" r="O74">
        <v>71.0</v>
      </c>
      <c s="2" r="P74">
        <v>1001.0</v>
      </c>
      <c s="2" r="Q74">
        <v>6.0</v>
      </c>
      <c s="2" r="R74">
        <v>136.85</v>
      </c>
      <c s="2" r="S74">
        <v>172.35</v>
      </c>
      <c s="2" r="T74">
        <v>207.85</v>
      </c>
      <c s="2" r="U74">
        <v>16.0</v>
      </c>
      <c s="2" r="V74">
        <v>18.0</v>
      </c>
      <c s="2" r="W74">
        <v>20.0</v>
      </c>
    </row>
    <row customHeight="1" r="75" ht="15.0">
      <c s="2" r="A75"/>
      <c t="s" s="2" r="B75">
        <v>1254</v>
      </c>
      <c t="s" s="2" r="C75">
        <v>1255</v>
      </c>
      <c t="s" s="2" r="D75">
        <v>1256</v>
      </c>
      <c s="2" r="E75">
        <v>511.0</v>
      </c>
      <c s="2" r="F75">
        <v>312.0</v>
      </c>
      <c s="2" r="G75">
        <v>61.1</v>
      </c>
      <c s="2" r="H75">
        <v>3423.0</v>
      </c>
      <c s="2" r="I75">
        <v>22.0</v>
      </c>
      <c s="2" r="J75">
        <v>12.0</v>
      </c>
      <c s="2" r="K75">
        <v>25.0</v>
      </c>
      <c s="2" r="L75">
        <v>98.0</v>
      </c>
      <c s="2" r="M75">
        <v>0.0</v>
      </c>
      <c s="2" r="N75">
        <v>2.0</v>
      </c>
      <c s="2" r="O75">
        <v>0.0</v>
      </c>
      <c s="2" r="P75">
        <v>0.0</v>
      </c>
      <c s="2" r="Q75">
        <v>0.0</v>
      </c>
      <c s="2" r="R75">
        <v>206.72</v>
      </c>
      <c s="2" r="S75">
        <v>206.72</v>
      </c>
      <c s="2" r="T75">
        <v>206.72</v>
      </c>
      <c s="2" r="U75">
        <v>0.0</v>
      </c>
      <c s="2" r="V75">
        <v>0.0</v>
      </c>
      <c s="2" r="W75">
        <v>0.0</v>
      </c>
    </row>
    <row customHeight="1" r="76" ht="15.0">
      <c s="2" r="A76"/>
      <c t="s" s="2" r="B76">
        <v>1257</v>
      </c>
      <c t="s" s="2" r="C76">
        <v>1258</v>
      </c>
      <c t="s" s="2" r="D76">
        <v>1259</v>
      </c>
      <c s="2" r="E76">
        <v>0.0</v>
      </c>
      <c s="2" r="F76">
        <v>0.0</v>
      </c>
      <c s="2" r="G76">
        <v>0.0</v>
      </c>
      <c s="2" r="H76">
        <v>0.0</v>
      </c>
      <c s="2" r="I76">
        <v>0.0</v>
      </c>
      <c s="2" r="J76">
        <v>0.0</v>
      </c>
      <c s="2" r="K76">
        <v>0.0</v>
      </c>
      <c s="2" r="L76">
        <v>0.0</v>
      </c>
      <c s="2" r="M76">
        <v>0.0</v>
      </c>
      <c s="2" r="N76">
        <v>0.0</v>
      </c>
      <c s="2" r="O76">
        <v>81.0</v>
      </c>
      <c s="2" r="P76">
        <v>897.0</v>
      </c>
      <c s="2" r="Q76">
        <v>6.0</v>
      </c>
      <c s="2" r="R76">
        <v>125.7</v>
      </c>
      <c s="2" r="S76">
        <v>166.2</v>
      </c>
      <c s="2" r="T76">
        <v>206.7</v>
      </c>
      <c s="2" r="U76">
        <v>15.0</v>
      </c>
      <c s="2" r="V76">
        <v>18.0</v>
      </c>
      <c s="2" r="W76">
        <v>19.0</v>
      </c>
    </row>
    <row customHeight="1" r="77" ht="15.0">
      <c s="2" r="A77"/>
      <c t="s" s="2" r="B77">
        <v>1260</v>
      </c>
      <c t="s" s="2" r="C77">
        <v>1261</v>
      </c>
      <c t="s" s="2" r="D77">
        <v>1262</v>
      </c>
      <c s="2" r="E77">
        <v>0.0</v>
      </c>
      <c s="2" r="F77">
        <v>0.0</v>
      </c>
      <c s="2" r="G77">
        <v>0.0</v>
      </c>
      <c s="2" r="H77">
        <v>0.0</v>
      </c>
      <c s="2" r="I77">
        <v>0.0</v>
      </c>
      <c s="2" r="J77">
        <v>0.0</v>
      </c>
      <c s="2" r="K77">
        <v>81.0</v>
      </c>
      <c s="2" r="L77">
        <v>359.0</v>
      </c>
      <c s="2" r="M77">
        <v>3.0</v>
      </c>
      <c s="2" r="N77">
        <v>1.0</v>
      </c>
      <c s="2" r="O77">
        <v>67.0</v>
      </c>
      <c s="2" r="P77">
        <v>576.0</v>
      </c>
      <c s="2" r="Q77">
        <v>5.0</v>
      </c>
      <c s="2" r="R77">
        <v>139.5</v>
      </c>
      <c s="2" r="S77">
        <v>173.0</v>
      </c>
      <c s="2" r="T77">
        <v>206.5</v>
      </c>
      <c s="2" r="U77">
        <v>14.0</v>
      </c>
      <c s="2" r="V77">
        <v>17.0</v>
      </c>
      <c s="2" r="W77">
        <v>19.0</v>
      </c>
    </row>
    <row customHeight="1" r="78" ht="15.0">
      <c s="2" r="A78"/>
      <c t="s" s="2" r="B78">
        <v>1263</v>
      </c>
      <c t="s" s="2" r="C78">
        <v>1264</v>
      </c>
      <c t="s" s="2" r="D78">
        <v>1265</v>
      </c>
      <c s="2" r="E78">
        <v>0.0</v>
      </c>
      <c s="2" r="F78">
        <v>0.0</v>
      </c>
      <c s="2" r="G78">
        <v>0.0</v>
      </c>
      <c s="2" r="H78">
        <v>0.0</v>
      </c>
      <c s="2" r="I78">
        <v>0.0</v>
      </c>
      <c s="2" r="J78">
        <v>0.0</v>
      </c>
      <c s="2" r="K78">
        <v>131.0</v>
      </c>
      <c s="2" r="L78">
        <v>548.0</v>
      </c>
      <c s="2" r="M78">
        <v>3.0</v>
      </c>
      <c s="2" r="N78">
        <v>1.0</v>
      </c>
      <c s="2" r="O78">
        <v>67.0</v>
      </c>
      <c s="2" r="P78">
        <v>496.0</v>
      </c>
      <c s="2" r="Q78">
        <v>3.0</v>
      </c>
      <c s="2" r="R78">
        <v>137.8</v>
      </c>
      <c s="2" r="S78">
        <v>171.3</v>
      </c>
      <c s="2" r="T78">
        <v>204.8</v>
      </c>
      <c s="2" r="U78">
        <v>13.0</v>
      </c>
      <c s="2" r="V78">
        <v>15.0</v>
      </c>
      <c s="2" r="W78">
        <v>18.0</v>
      </c>
    </row>
    <row customHeight="1" r="79" ht="15.0">
      <c s="2" r="A79"/>
      <c t="s" s="2" r="B79">
        <v>1266</v>
      </c>
      <c t="s" s="2" r="C79">
        <v>1267</v>
      </c>
      <c t="s" s="2" r="D79">
        <v>1268</v>
      </c>
      <c s="2" r="E79">
        <v>0.0</v>
      </c>
      <c s="2" r="F79">
        <v>0.0</v>
      </c>
      <c s="2" r="G79">
        <v>0.0</v>
      </c>
      <c s="2" r="H79">
        <v>0.0</v>
      </c>
      <c s="2" r="I79">
        <v>0.0</v>
      </c>
      <c s="2" r="J79">
        <v>0.0</v>
      </c>
      <c s="2" r="K79">
        <v>1.0</v>
      </c>
      <c s="2" r="L79">
        <v>7.0</v>
      </c>
      <c s="2" r="M79">
        <v>0.0</v>
      </c>
      <c s="2" r="N79">
        <v>0.0</v>
      </c>
      <c s="2" r="O79">
        <v>73.0</v>
      </c>
      <c s="2" r="P79">
        <v>924.0</v>
      </c>
      <c s="2" r="Q79">
        <v>6.0</v>
      </c>
      <c s="2" r="R79">
        <v>129.1</v>
      </c>
      <c s="2" r="S79">
        <v>165.6</v>
      </c>
      <c s="2" r="T79">
        <v>202.1</v>
      </c>
      <c s="2" r="U79">
        <v>23.0</v>
      </c>
      <c s="2" r="V79">
        <v>26.0</v>
      </c>
      <c s="2" r="W79">
        <v>28.0</v>
      </c>
    </row>
    <row customHeight="1" r="80" ht="15.0">
      <c s="2" r="A80"/>
      <c t="s" s="2" r="B80">
        <v>1269</v>
      </c>
      <c t="s" s="2" r="C80">
        <v>1270</v>
      </c>
      <c t="s" s="2" r="D80">
        <v>1271</v>
      </c>
      <c s="2" r="E80">
        <v>0.0</v>
      </c>
      <c s="2" r="F80">
        <v>0.0</v>
      </c>
      <c s="2" r="G80">
        <v>0.0</v>
      </c>
      <c s="2" r="H80">
        <v>0.0</v>
      </c>
      <c s="2" r="I80">
        <v>0.0</v>
      </c>
      <c s="2" r="J80">
        <v>0.0</v>
      </c>
      <c s="2" r="K80">
        <v>197.0</v>
      </c>
      <c s="2" r="L80">
        <v>847.0</v>
      </c>
      <c s="2" r="M80">
        <v>6.0</v>
      </c>
      <c s="2" r="N80">
        <v>4.0</v>
      </c>
      <c s="2" r="O80">
        <v>48.0</v>
      </c>
      <c s="2" r="P80">
        <v>312.0</v>
      </c>
      <c s="2" r="Q80">
        <v>1.0</v>
      </c>
      <c s="2" r="R80">
        <v>149.9</v>
      </c>
      <c s="2" r="S80">
        <v>173.9</v>
      </c>
      <c s="2" r="T80">
        <v>197.9</v>
      </c>
      <c s="2" r="U80">
        <v>29.0</v>
      </c>
      <c s="2" r="V80">
        <v>26.0</v>
      </c>
      <c s="2" r="W80">
        <v>24.0</v>
      </c>
    </row>
    <row customHeight="1" r="81" ht="15.0">
      <c s="2" r="A81"/>
      <c t="s" s="2" r="B81">
        <v>1272</v>
      </c>
      <c t="s" s="2" r="C81">
        <v>1273</v>
      </c>
      <c t="s" s="2" r="D81">
        <v>1274</v>
      </c>
      <c s="2" r="E81">
        <v>0.0</v>
      </c>
      <c s="2" r="F81">
        <v>0.0</v>
      </c>
      <c s="2" r="G81">
        <v>0.0</v>
      </c>
      <c s="2" r="H81">
        <v>0.0</v>
      </c>
      <c s="2" r="I81">
        <v>0.0</v>
      </c>
      <c s="2" r="J81">
        <v>0.0</v>
      </c>
      <c s="2" r="K81">
        <v>0.0</v>
      </c>
      <c s="2" r="L81">
        <v>0.0</v>
      </c>
      <c s="2" r="M81">
        <v>0.0</v>
      </c>
      <c s="2" r="N81">
        <v>1.0</v>
      </c>
      <c s="2" r="O81">
        <v>71.0</v>
      </c>
      <c s="2" r="P81">
        <v>976.0</v>
      </c>
      <c s="2" r="Q81">
        <v>5.0</v>
      </c>
      <c s="2" r="R81">
        <v>125.6</v>
      </c>
      <c s="2" r="S81">
        <v>161.1</v>
      </c>
      <c s="2" r="T81">
        <v>196.6</v>
      </c>
      <c s="2" r="U81">
        <v>3.0</v>
      </c>
      <c s="2" r="V81">
        <v>5.0</v>
      </c>
      <c s="2" r="W81">
        <v>6.0</v>
      </c>
    </row>
    <row customHeight="1" r="82" ht="15.0">
      <c s="2" r="A82"/>
      <c t="s" s="2" r="B82">
        <v>1275</v>
      </c>
      <c t="s" s="2" r="C82">
        <v>1276</v>
      </c>
      <c t="s" s="2" r="D82">
        <v>1277</v>
      </c>
      <c s="2" r="E82">
        <v>0.0</v>
      </c>
      <c s="2" r="F82">
        <v>0.0</v>
      </c>
      <c s="2" r="G82">
        <v>0.0</v>
      </c>
      <c s="2" r="H82">
        <v>0.0</v>
      </c>
      <c s="2" r="I82">
        <v>0.0</v>
      </c>
      <c s="2" r="J82">
        <v>0.0</v>
      </c>
      <c s="2" r="K82">
        <v>197.0</v>
      </c>
      <c s="2" r="L82">
        <v>843.0</v>
      </c>
      <c s="2" r="M82">
        <v>5.0</v>
      </c>
      <c s="2" r="N82">
        <v>3.0</v>
      </c>
      <c s="2" r="O82">
        <v>43.0</v>
      </c>
      <c s="2" r="P82">
        <v>361.0</v>
      </c>
      <c s="2" r="Q82">
        <v>1.0</v>
      </c>
      <c s="2" r="R82">
        <v>152.63</v>
      </c>
      <c s="2" r="S82">
        <v>174.13</v>
      </c>
      <c s="2" r="T82">
        <v>195.63</v>
      </c>
      <c s="2" r="U82">
        <v>19.0</v>
      </c>
      <c s="2" r="V82">
        <v>18.0</v>
      </c>
      <c s="2" r="W82">
        <v>18.0</v>
      </c>
    </row>
    <row customHeight="1" r="83" ht="15.0">
      <c s="2" r="A83"/>
      <c t="s" s="2" r="B83">
        <v>1278</v>
      </c>
      <c t="s" s="2" r="C83">
        <v>1279</v>
      </c>
      <c t="s" s="2" r="D83">
        <v>1280</v>
      </c>
      <c s="2" r="E83">
        <v>0.0</v>
      </c>
      <c s="2" r="F83">
        <v>0.0</v>
      </c>
      <c s="2" r="G83">
        <v>0.0</v>
      </c>
      <c s="2" r="H83">
        <v>0.0</v>
      </c>
      <c s="2" r="I83">
        <v>0.0</v>
      </c>
      <c s="2" r="J83">
        <v>0.0</v>
      </c>
      <c s="2" r="K83">
        <v>0.0</v>
      </c>
      <c s="2" r="L83">
        <v>0.0</v>
      </c>
      <c s="2" r="M83">
        <v>0.0</v>
      </c>
      <c s="2" r="N83">
        <v>1.0</v>
      </c>
      <c s="2" r="O83">
        <v>72.0</v>
      </c>
      <c s="2" r="P83">
        <v>889.0</v>
      </c>
      <c s="2" r="Q83">
        <v>6.0</v>
      </c>
      <c s="2" r="R83">
        <v>122.9</v>
      </c>
      <c s="2" r="S83">
        <v>158.9</v>
      </c>
      <c s="2" r="T83">
        <v>194.9</v>
      </c>
      <c s="2" r="U83">
        <v>17.0</v>
      </c>
      <c s="2" r="V83">
        <v>20.0</v>
      </c>
      <c s="2" r="W83">
        <v>21.0</v>
      </c>
    </row>
    <row customHeight="1" r="84" ht="15.0">
      <c s="2" r="A84"/>
      <c t="s" s="2" r="B84">
        <v>1281</v>
      </c>
      <c t="s" s="2" r="C84">
        <v>1282</v>
      </c>
      <c t="s" s="2" r="D84">
        <v>1283</v>
      </c>
      <c s="2" r="E84">
        <v>0.0</v>
      </c>
      <c s="2" r="F84">
        <v>0.0</v>
      </c>
      <c s="2" r="G84">
        <v>0.0</v>
      </c>
      <c s="2" r="H84">
        <v>0.0</v>
      </c>
      <c s="2" r="I84">
        <v>0.0</v>
      </c>
      <c s="2" r="J84">
        <v>0.0</v>
      </c>
      <c s="2" r="K84">
        <v>0.0</v>
      </c>
      <c s="2" r="L84">
        <v>0.0</v>
      </c>
      <c s="2" r="M84">
        <v>0.0</v>
      </c>
      <c s="2" r="N84">
        <v>0.0</v>
      </c>
      <c s="2" r="O84">
        <v>73.0</v>
      </c>
      <c s="2" r="P84">
        <v>798.0</v>
      </c>
      <c s="2" r="Q84">
        <v>7.0</v>
      </c>
      <c s="2" r="R84">
        <v>121.8</v>
      </c>
      <c s="2" r="S84">
        <v>158.3</v>
      </c>
      <c s="2" r="T84">
        <v>194.8</v>
      </c>
      <c s="2" r="U84">
        <v>10.0</v>
      </c>
      <c s="2" r="V84">
        <v>11.0</v>
      </c>
      <c s="2" r="W84">
        <v>12.0</v>
      </c>
    </row>
    <row customHeight="1" r="85" ht="15.0">
      <c s="2" r="A85"/>
      <c t="s" s="2" r="B85">
        <v>1284</v>
      </c>
      <c t="s" s="2" r="C85">
        <v>1285</v>
      </c>
      <c t="s" s="2" r="D85">
        <v>1286</v>
      </c>
      <c s="2" r="E85">
        <v>0.0</v>
      </c>
      <c s="2" r="F85">
        <v>0.0</v>
      </c>
      <c s="2" r="G85">
        <v>0.0</v>
      </c>
      <c s="2" r="H85">
        <v>0.0</v>
      </c>
      <c s="2" r="I85">
        <v>0.0</v>
      </c>
      <c s="2" r="J85">
        <v>0.0</v>
      </c>
      <c s="2" r="K85">
        <v>18.0</v>
      </c>
      <c s="2" r="L85">
        <v>115.0</v>
      </c>
      <c s="2" r="M85">
        <v>1.0</v>
      </c>
      <c s="2" r="N85">
        <v>1.0</v>
      </c>
      <c s="2" r="O85">
        <v>59.0</v>
      </c>
      <c s="2" r="P85">
        <v>831.0</v>
      </c>
      <c s="2" r="Q85">
        <v>6.0</v>
      </c>
      <c s="2" r="R85">
        <v>134.6</v>
      </c>
      <c s="2" r="S85">
        <v>164.1</v>
      </c>
      <c s="2" r="T85">
        <v>193.6</v>
      </c>
      <c s="2" r="U85">
        <v>22.0</v>
      </c>
      <c s="2" r="V85">
        <v>23.0</v>
      </c>
      <c s="2" r="W85">
        <v>23.0</v>
      </c>
    </row>
    <row customHeight="1" r="86" ht="15.0">
      <c s="2" r="A86"/>
      <c t="s" s="2" r="B86">
        <v>1287</v>
      </c>
      <c t="s" s="2" r="C86">
        <v>1288</v>
      </c>
      <c t="s" s="2" r="D86">
        <v>1289</v>
      </c>
      <c s="2" r="E86">
        <v>0.0</v>
      </c>
      <c s="2" r="F86">
        <v>0.0</v>
      </c>
      <c s="2" r="G86">
        <v>0.0</v>
      </c>
      <c s="2" r="H86">
        <v>0.0</v>
      </c>
      <c s="2" r="I86">
        <v>0.0</v>
      </c>
      <c s="2" r="J86">
        <v>0.0</v>
      </c>
      <c s="2" r="K86">
        <v>21.0</v>
      </c>
      <c s="2" r="L86">
        <v>113.0</v>
      </c>
      <c s="2" r="M86">
        <v>1.0</v>
      </c>
      <c s="2" r="N86">
        <v>1.0</v>
      </c>
      <c s="2" r="O86">
        <v>65.0</v>
      </c>
      <c s="2" r="P86">
        <v>817.0</v>
      </c>
      <c s="2" r="Q86">
        <v>5.0</v>
      </c>
      <c s="2" r="R86">
        <v>128.0</v>
      </c>
      <c s="2" r="S86">
        <v>160.5</v>
      </c>
      <c s="2" r="T86">
        <v>193.0</v>
      </c>
      <c s="2" r="U86">
        <v>18.0</v>
      </c>
      <c s="2" r="V86">
        <v>20.0</v>
      </c>
      <c s="2" r="W86">
        <v>21.0</v>
      </c>
    </row>
    <row customHeight="1" r="87" ht="15.0">
      <c s="2" r="A87"/>
      <c t="s" s="2" r="B87">
        <v>1290</v>
      </c>
      <c t="s" s="2" r="C87">
        <v>1291</v>
      </c>
      <c t="s" s="2" r="D87">
        <v>1292</v>
      </c>
      <c s="2" r="E87">
        <v>0.0</v>
      </c>
      <c s="2" r="F87">
        <v>0.0</v>
      </c>
      <c s="2" r="G87">
        <v>0.0</v>
      </c>
      <c s="2" r="H87">
        <v>0.0</v>
      </c>
      <c s="2" r="I87">
        <v>0.0</v>
      </c>
      <c s="2" r="J87">
        <v>0.0</v>
      </c>
      <c s="2" r="K87">
        <v>0.0</v>
      </c>
      <c s="2" r="L87">
        <v>0.0</v>
      </c>
      <c s="2" r="M87">
        <v>0.0</v>
      </c>
      <c s="2" r="N87">
        <v>1.0</v>
      </c>
      <c s="2" r="O87">
        <v>70.0</v>
      </c>
      <c s="2" r="P87">
        <v>924.0</v>
      </c>
      <c s="2" r="Q87">
        <v>5.0</v>
      </c>
      <c s="2" r="R87">
        <v>121.4</v>
      </c>
      <c s="2" r="S87">
        <v>156.4</v>
      </c>
      <c s="2" r="T87">
        <v>191.4</v>
      </c>
      <c s="2" r="U87">
        <v>15.0</v>
      </c>
      <c s="2" r="V87">
        <v>17.0</v>
      </c>
      <c s="2" r="W87">
        <v>19.0</v>
      </c>
    </row>
    <row customHeight="1" r="88" ht="15.0">
      <c s="2" r="A88"/>
      <c t="s" s="2" r="B88">
        <v>1293</v>
      </c>
      <c t="s" s="2" r="C88">
        <v>1294</v>
      </c>
      <c t="s" s="2" r="D88">
        <v>1295</v>
      </c>
      <c s="2" r="E88">
        <v>0.0</v>
      </c>
      <c s="2" r="F88">
        <v>0.0</v>
      </c>
      <c s="2" r="G88">
        <v>0.0</v>
      </c>
      <c s="2" r="H88">
        <v>0.0</v>
      </c>
      <c s="2" r="I88">
        <v>0.0</v>
      </c>
      <c s="2" r="J88">
        <v>0.0</v>
      </c>
      <c s="2" r="K88">
        <v>2.0</v>
      </c>
      <c s="2" r="L88">
        <v>17.0</v>
      </c>
      <c s="2" r="M88">
        <v>0.0</v>
      </c>
      <c s="2" r="N88">
        <v>1.0</v>
      </c>
      <c s="2" r="O88">
        <v>62.0</v>
      </c>
      <c s="2" r="P88">
        <v>981.0</v>
      </c>
      <c s="2" r="Q88">
        <v>5.0</v>
      </c>
      <c s="2" r="R88">
        <v>128.75</v>
      </c>
      <c s="2" r="S88">
        <v>159.75</v>
      </c>
      <c s="2" r="T88">
        <v>190.75</v>
      </c>
      <c s="2" r="U88">
        <v>14.0</v>
      </c>
      <c s="2" r="V88">
        <v>15.0</v>
      </c>
      <c s="2" r="W88">
        <v>15.0</v>
      </c>
    </row>
    <row customHeight="1" r="89" ht="15.0">
      <c s="2" r="A89"/>
      <c t="s" s="2" r="B89">
        <v>1296</v>
      </c>
      <c t="s" s="2" r="C89">
        <v>1297</v>
      </c>
      <c t="s" s="2" r="D89">
        <v>1298</v>
      </c>
      <c s="2" r="E89">
        <v>470.0</v>
      </c>
      <c s="2" r="F89">
        <v>287.0</v>
      </c>
      <c s="2" r="G89">
        <v>61.1</v>
      </c>
      <c s="2" r="H89">
        <v>3345.0</v>
      </c>
      <c s="2" r="I89">
        <v>16.0</v>
      </c>
      <c s="2" r="J89">
        <v>11.0</v>
      </c>
      <c s="2" r="K89">
        <v>28.0</v>
      </c>
      <c s="2" r="L89">
        <v>148.0</v>
      </c>
      <c s="2" r="M89">
        <v>1.0</v>
      </c>
      <c s="2" r="N89">
        <v>3.0</v>
      </c>
      <c s="2" r="O89">
        <v>0.0</v>
      </c>
      <c s="2" r="P89">
        <v>0.0</v>
      </c>
      <c s="2" r="Q89">
        <v>0.0</v>
      </c>
      <c s="2" r="R89">
        <v>189.8</v>
      </c>
      <c s="2" r="S89">
        <v>189.8</v>
      </c>
      <c s="2" r="T89">
        <v>189.8</v>
      </c>
      <c s="2" r="U89">
        <v>0.0</v>
      </c>
      <c s="2" r="V89">
        <v>0.0</v>
      </c>
      <c s="2" r="W89">
        <v>0.0</v>
      </c>
    </row>
    <row customHeight="1" r="90" ht="15.0">
      <c s="2" r="A90"/>
      <c t="s" s="2" r="B90">
        <v>1299</v>
      </c>
      <c t="s" s="2" r="C90">
        <v>1300</v>
      </c>
      <c t="s" s="2" r="D90">
        <v>1301</v>
      </c>
      <c s="2" r="E90">
        <v>0.0</v>
      </c>
      <c s="2" r="F90">
        <v>0.0</v>
      </c>
      <c s="2" r="G90">
        <v>0.0</v>
      </c>
      <c s="2" r="H90">
        <v>0.0</v>
      </c>
      <c s="2" r="I90">
        <v>0.0</v>
      </c>
      <c s="2" r="J90">
        <v>0.0</v>
      </c>
      <c s="2" r="K90">
        <v>237.0</v>
      </c>
      <c s="2" r="L90">
        <v>778.0</v>
      </c>
      <c s="2" r="M90">
        <v>4.0</v>
      </c>
      <c s="2" r="N90">
        <v>3.0</v>
      </c>
      <c s="2" r="O90">
        <v>51.0</v>
      </c>
      <c s="2" r="P90">
        <v>358.0</v>
      </c>
      <c s="2" r="Q90">
        <v>1.0</v>
      </c>
      <c s="2" r="R90">
        <v>137.6</v>
      </c>
      <c s="2" r="S90">
        <v>163.1</v>
      </c>
      <c s="2" r="T90">
        <v>188.6</v>
      </c>
      <c s="2" r="U90">
        <v>13.0</v>
      </c>
      <c s="2" r="V90">
        <v>18.0</v>
      </c>
      <c s="2" r="W90">
        <v>17.0</v>
      </c>
    </row>
    <row customHeight="1" r="91" ht="15.0">
      <c s="2" r="A91"/>
      <c t="s" s="2" r="B91">
        <v>1302</v>
      </c>
      <c t="s" s="2" r="C91">
        <v>1303</v>
      </c>
      <c t="s" s="2" r="D91">
        <v>1304</v>
      </c>
      <c s="2" r="E91">
        <v>0.0</v>
      </c>
      <c s="2" r="F91">
        <v>0.0</v>
      </c>
      <c s="2" r="G91">
        <v>0.0</v>
      </c>
      <c s="2" r="H91">
        <v>0.0</v>
      </c>
      <c s="2" r="I91">
        <v>0.0</v>
      </c>
      <c s="2" r="J91">
        <v>0.0</v>
      </c>
      <c s="2" r="K91">
        <v>2.0</v>
      </c>
      <c s="2" r="L91">
        <v>10.0</v>
      </c>
      <c s="2" r="M91">
        <v>0.0</v>
      </c>
      <c s="2" r="N91">
        <v>2.0</v>
      </c>
      <c s="2" r="O91">
        <v>67.0</v>
      </c>
      <c s="2" r="P91">
        <v>921.0</v>
      </c>
      <c s="2" r="Q91">
        <v>5.0</v>
      </c>
      <c s="2" r="R91">
        <v>120.05</v>
      </c>
      <c s="2" r="S91">
        <v>153.55</v>
      </c>
      <c s="2" r="T91">
        <v>187.05</v>
      </c>
      <c s="2" r="U91">
        <v>12.0</v>
      </c>
      <c s="2" r="V91">
        <v>13.0</v>
      </c>
      <c s="2" r="W91">
        <v>15.0</v>
      </c>
    </row>
    <row customHeight="1" r="92" ht="15.0">
      <c s="2" r="A92"/>
      <c t="s" s="2" r="B92">
        <v>1305</v>
      </c>
      <c t="s" s="2" r="C92">
        <v>1306</v>
      </c>
      <c t="s" s="2" r="D92">
        <v>1307</v>
      </c>
      <c s="2" r="E92">
        <v>0.0</v>
      </c>
      <c s="2" r="F92">
        <v>0.0</v>
      </c>
      <c s="2" r="G92">
        <v>0.0</v>
      </c>
      <c s="2" r="H92">
        <v>0.0</v>
      </c>
      <c s="2" r="I92">
        <v>0.0</v>
      </c>
      <c s="2" r="J92">
        <v>0.0</v>
      </c>
      <c s="2" r="K92">
        <v>0.0</v>
      </c>
      <c s="2" r="L92">
        <v>0.0</v>
      </c>
      <c s="2" r="M92">
        <v>0.0</v>
      </c>
      <c s="2" r="N92">
        <v>1.0</v>
      </c>
      <c s="2" r="O92">
        <v>67.0</v>
      </c>
      <c s="2" r="P92">
        <v>789.0</v>
      </c>
      <c s="2" r="Q92">
        <v>7.0</v>
      </c>
      <c s="2" r="R92">
        <v>119.9</v>
      </c>
      <c s="2" r="S92">
        <v>153.4</v>
      </c>
      <c s="2" r="T92">
        <v>186.9</v>
      </c>
      <c s="2" r="U92">
        <v>4.0</v>
      </c>
      <c s="2" r="V92">
        <v>6.0</v>
      </c>
      <c s="2" r="W92">
        <v>8.0</v>
      </c>
    </row>
    <row customHeight="1" r="93" ht="15.0">
      <c s="2" r="A93"/>
      <c t="s" s="2" r="B93">
        <v>1308</v>
      </c>
      <c t="s" s="2" r="C93">
        <v>1309</v>
      </c>
      <c t="s" s="2" r="D93">
        <v>1310</v>
      </c>
      <c s="2" r="E93">
        <v>0.0</v>
      </c>
      <c s="2" r="F93">
        <v>0.0</v>
      </c>
      <c s="2" r="G93">
        <v>0.0</v>
      </c>
      <c s="2" r="H93">
        <v>0.0</v>
      </c>
      <c s="2" r="I93">
        <v>0.0</v>
      </c>
      <c s="2" r="J93">
        <v>0.0</v>
      </c>
      <c s="2" r="K93">
        <v>3.0</v>
      </c>
      <c s="2" r="L93">
        <v>25.0</v>
      </c>
      <c s="2" r="M93">
        <v>0.0</v>
      </c>
      <c s="2" r="N93">
        <v>1.0</v>
      </c>
      <c s="2" r="O93">
        <v>68.0</v>
      </c>
      <c s="2" r="P93">
        <v>875.0</v>
      </c>
      <c s="2" r="Q93">
        <v>5.0</v>
      </c>
      <c s="2" r="R93">
        <v>118.0</v>
      </c>
      <c s="2" r="S93">
        <v>152.0</v>
      </c>
      <c s="2" r="T93">
        <v>186.0</v>
      </c>
      <c s="2" r="U93">
        <v>13.0</v>
      </c>
      <c s="2" r="V93">
        <v>16.0</v>
      </c>
      <c s="2" r="W93">
        <v>18.0</v>
      </c>
    </row>
    <row customHeight="1" r="94" ht="15.0">
      <c s="2" r="A94"/>
      <c t="s" s="2" r="B94">
        <v>1311</v>
      </c>
      <c t="s" s="2" r="C94">
        <v>1312</v>
      </c>
      <c t="s" s="2" r="D94">
        <v>1313</v>
      </c>
      <c s="2" r="E94">
        <v>0.0</v>
      </c>
      <c s="2" r="F94">
        <v>0.0</v>
      </c>
      <c s="2" r="G94">
        <v>0.0</v>
      </c>
      <c s="2" r="H94">
        <v>0.0</v>
      </c>
      <c s="2" r="I94">
        <v>0.0</v>
      </c>
      <c s="2" r="J94">
        <v>0.0</v>
      </c>
      <c s="2" r="K94">
        <v>1.0</v>
      </c>
      <c s="2" r="L94">
        <v>10.0</v>
      </c>
      <c s="2" r="M94">
        <v>0.0</v>
      </c>
      <c s="2" r="N94">
        <v>1.0</v>
      </c>
      <c s="2" r="O94">
        <v>71.0</v>
      </c>
      <c s="2" r="P94">
        <v>901.0</v>
      </c>
      <c s="2" r="Q94">
        <v>4.0</v>
      </c>
      <c s="2" r="R94">
        <v>114.05</v>
      </c>
      <c s="2" r="S94">
        <v>149.55</v>
      </c>
      <c s="2" r="T94">
        <v>185.05</v>
      </c>
      <c s="2" r="U94">
        <v>15.0</v>
      </c>
      <c s="2" r="V94">
        <v>18.0</v>
      </c>
      <c s="2" r="W94">
        <v>18.0</v>
      </c>
    </row>
    <row customHeight="1" r="95" ht="15.0">
      <c s="2" r="A95"/>
      <c t="s" s="2" r="B95">
        <v>1314</v>
      </c>
      <c t="s" s="2" r="C95">
        <v>1315</v>
      </c>
      <c t="s" s="2" r="D95">
        <v>1316</v>
      </c>
      <c s="2" r="E95">
        <v>0.0</v>
      </c>
      <c s="2" r="F95">
        <v>0.0</v>
      </c>
      <c s="2" r="G95">
        <v>0.0</v>
      </c>
      <c s="2" r="H95">
        <v>0.0</v>
      </c>
      <c s="2" r="I95">
        <v>0.0</v>
      </c>
      <c s="2" r="J95">
        <v>0.0</v>
      </c>
      <c s="2" r="K95">
        <v>0.0</v>
      </c>
      <c s="2" r="L95">
        <v>0.0</v>
      </c>
      <c s="2" r="M95">
        <v>0.0</v>
      </c>
      <c s="2" r="N95">
        <v>1.0</v>
      </c>
      <c s="2" r="O95">
        <v>66.0</v>
      </c>
      <c s="2" r="P95">
        <v>897.0</v>
      </c>
      <c s="2" r="Q95">
        <v>5.0</v>
      </c>
      <c s="2" r="R95">
        <v>117.7</v>
      </c>
      <c s="2" r="S95">
        <v>150.7</v>
      </c>
      <c s="2" r="T95">
        <v>183.7</v>
      </c>
      <c s="2" r="U95">
        <v>9.0</v>
      </c>
      <c s="2" r="V95">
        <v>10.0</v>
      </c>
      <c s="2" r="W95">
        <v>13.0</v>
      </c>
    </row>
    <row customHeight="1" r="96" ht="15.0">
      <c s="2" r="A96"/>
      <c t="s" s="2" r="B96">
        <v>1317</v>
      </c>
      <c t="s" s="2" r="C96">
        <v>1318</v>
      </c>
      <c t="s" s="2" r="D96">
        <v>1319</v>
      </c>
      <c s="2" r="E96">
        <v>0.0</v>
      </c>
      <c s="2" r="F96">
        <v>0.0</v>
      </c>
      <c s="2" r="G96">
        <v>0.0</v>
      </c>
      <c s="2" r="H96">
        <v>0.0</v>
      </c>
      <c s="2" r="I96">
        <v>0.0</v>
      </c>
      <c s="2" r="J96">
        <v>0.0</v>
      </c>
      <c s="2" r="K96">
        <v>59.0</v>
      </c>
      <c s="2" r="L96">
        <v>257.0</v>
      </c>
      <c s="2" r="M96">
        <v>2.0</v>
      </c>
      <c s="2" r="N96">
        <v>1.0</v>
      </c>
      <c s="2" r="O96">
        <v>67.0</v>
      </c>
      <c s="2" r="P96">
        <v>569.0</v>
      </c>
      <c s="2" r="Q96">
        <v>4.0</v>
      </c>
      <c s="2" r="R96">
        <v>116.6</v>
      </c>
      <c s="2" r="S96">
        <v>150.1</v>
      </c>
      <c s="2" r="T96">
        <v>183.6</v>
      </c>
      <c s="2" r="U96">
        <v>7.0</v>
      </c>
      <c s="2" r="V96">
        <v>10.0</v>
      </c>
      <c s="2" r="W96">
        <v>13.0</v>
      </c>
    </row>
    <row customHeight="1" r="97" ht="15.0">
      <c s="2" r="A97"/>
      <c t="s" s="2" r="B97">
        <v>1320</v>
      </c>
      <c t="s" s="2" r="C97">
        <v>1321</v>
      </c>
      <c t="s" s="2" r="D97">
        <v>1322</v>
      </c>
      <c s="2" r="E97">
        <v>0.0</v>
      </c>
      <c s="2" r="F97">
        <v>0.0</v>
      </c>
      <c s="2" r="G97">
        <v>0.0</v>
      </c>
      <c s="2" r="H97">
        <v>0.0</v>
      </c>
      <c s="2" r="I97">
        <v>0.0</v>
      </c>
      <c s="2" r="J97">
        <v>0.0</v>
      </c>
      <c s="2" r="K97">
        <v>0.0</v>
      </c>
      <c s="2" r="L97">
        <v>0.0</v>
      </c>
      <c s="2" r="M97">
        <v>0.0</v>
      </c>
      <c s="2" r="N97">
        <v>1.0</v>
      </c>
      <c s="2" r="O97">
        <v>68.0</v>
      </c>
      <c s="2" r="P97">
        <v>811.0</v>
      </c>
      <c s="2" r="Q97">
        <v>6.0</v>
      </c>
      <c s="2" r="R97">
        <v>115.1</v>
      </c>
      <c s="2" r="S97">
        <v>149.1</v>
      </c>
      <c s="2" r="T97">
        <v>183.1</v>
      </c>
      <c s="2" r="U97">
        <v>5.0</v>
      </c>
      <c s="2" r="V97">
        <v>5.0</v>
      </c>
      <c s="2" r="W97">
        <v>5.0</v>
      </c>
    </row>
    <row customHeight="1" r="98" ht="15.0">
      <c s="2" r="A98"/>
      <c t="s" s="2" r="B98">
        <v>1323</v>
      </c>
      <c t="s" s="2" r="C98">
        <v>1324</v>
      </c>
      <c t="s" s="2" r="D98">
        <v>1325</v>
      </c>
      <c s="2" r="E98">
        <v>0.0</v>
      </c>
      <c s="2" r="F98">
        <v>0.0</v>
      </c>
      <c s="2" r="G98">
        <v>0.0</v>
      </c>
      <c s="2" r="H98">
        <v>0.0</v>
      </c>
      <c s="2" r="I98">
        <v>0.0</v>
      </c>
      <c s="2" r="J98">
        <v>0.0</v>
      </c>
      <c s="2" r="K98">
        <v>178.0</v>
      </c>
      <c s="2" r="L98">
        <v>821.0</v>
      </c>
      <c s="2" r="M98">
        <v>4.0</v>
      </c>
      <c s="2" r="N98">
        <v>2.0</v>
      </c>
      <c s="2" r="O98">
        <v>43.0</v>
      </c>
      <c s="2" r="P98">
        <v>307.0</v>
      </c>
      <c s="2" r="Q98">
        <v>1.0</v>
      </c>
      <c s="2" r="R98">
        <v>140.0</v>
      </c>
      <c s="2" r="S98">
        <v>161.5</v>
      </c>
      <c s="2" r="T98">
        <v>183.0</v>
      </c>
      <c s="2" r="U98">
        <v>21.0</v>
      </c>
      <c s="2" r="V98">
        <v>18.0</v>
      </c>
      <c s="2" r="W98">
        <v>16.0</v>
      </c>
    </row>
    <row customHeight="1" r="99" ht="15.0">
      <c s="2" r="A99"/>
      <c t="s" s="2" r="B99">
        <v>1326</v>
      </c>
      <c t="s" s="2" r="C99">
        <v>1327</v>
      </c>
      <c t="s" s="2" r="D99">
        <v>1328</v>
      </c>
      <c s="2" r="E99">
        <v>0.0</v>
      </c>
      <c s="2" r="F99">
        <v>0.0</v>
      </c>
      <c s="2" r="G99">
        <v>0.0</v>
      </c>
      <c s="2" r="H99">
        <v>0.0</v>
      </c>
      <c s="2" r="I99">
        <v>0.0</v>
      </c>
      <c s="2" r="J99">
        <v>0.0</v>
      </c>
      <c s="2" r="K99">
        <v>199.0</v>
      </c>
      <c s="2" r="L99">
        <v>899.0</v>
      </c>
      <c s="2" r="M99">
        <v>5.0</v>
      </c>
      <c s="2" r="N99">
        <v>2.0</v>
      </c>
      <c s="2" r="O99">
        <v>33.0</v>
      </c>
      <c s="2" r="P99">
        <v>247.0</v>
      </c>
      <c s="2" r="Q99">
        <v>1.0</v>
      </c>
      <c s="2" r="R99">
        <v>147.6</v>
      </c>
      <c s="2" r="S99">
        <v>164.1</v>
      </c>
      <c s="2" r="T99">
        <v>180.6</v>
      </c>
      <c s="2" r="U99">
        <v>12.0</v>
      </c>
      <c s="2" r="V99">
        <v>11.0</v>
      </c>
      <c s="2" r="W99">
        <v>10.0</v>
      </c>
    </row>
    <row customHeight="1" r="100" ht="15.0">
      <c s="2" r="A100"/>
      <c t="s" s="2" r="B100">
        <v>1329</v>
      </c>
      <c t="s" s="2" r="C100">
        <v>1330</v>
      </c>
      <c t="s" s="2" r="D100">
        <v>1331</v>
      </c>
      <c s="2" r="E100">
        <v>0.0</v>
      </c>
      <c s="2" r="F100">
        <v>0.0</v>
      </c>
      <c s="2" r="G100">
        <v>0.0</v>
      </c>
      <c s="2" r="H100">
        <v>0.0</v>
      </c>
      <c s="2" r="I100">
        <v>0.0</v>
      </c>
      <c s="2" r="J100">
        <v>0.0</v>
      </c>
      <c s="2" r="K100">
        <v>0.0</v>
      </c>
      <c s="2" r="L100">
        <v>0.0</v>
      </c>
      <c s="2" r="M100">
        <v>0.0</v>
      </c>
      <c s="2" r="N100">
        <v>1.0</v>
      </c>
      <c s="2" r="O100">
        <v>73.0</v>
      </c>
      <c s="2" r="P100">
        <v>781.0</v>
      </c>
      <c s="2" r="Q100">
        <v>5.0</v>
      </c>
      <c s="2" r="R100">
        <v>107.1</v>
      </c>
      <c s="2" r="S100">
        <v>143.6</v>
      </c>
      <c s="2" r="T100">
        <v>180.1</v>
      </c>
      <c s="2" r="U100">
        <v>14.0</v>
      </c>
      <c s="2" r="V100">
        <v>16.0</v>
      </c>
      <c s="2" r="W100">
        <v>17.0</v>
      </c>
    </row>
    <row customHeight="1" r="101" ht="15.0">
      <c s="2" r="A101"/>
      <c t="s" s="2" r="B101">
        <v>1332</v>
      </c>
      <c t="s" s="2" r="C101">
        <v>1333</v>
      </c>
      <c t="s" s="2" r="D101">
        <v>1334</v>
      </c>
      <c s="2" r="E101">
        <v>0.0</v>
      </c>
      <c s="2" r="F101">
        <v>0.0</v>
      </c>
      <c s="2" r="G101">
        <v>0.0</v>
      </c>
      <c s="2" r="H101">
        <v>0.0</v>
      </c>
      <c s="2" r="I101">
        <v>0.0</v>
      </c>
      <c s="2" r="J101">
        <v>0.0</v>
      </c>
      <c s="2" r="K101">
        <v>0.0</v>
      </c>
      <c s="2" r="L101">
        <v>0.0</v>
      </c>
      <c s="2" r="M101">
        <v>0.0</v>
      </c>
      <c s="2" r="N101">
        <v>1.0</v>
      </c>
      <c s="2" r="O101">
        <v>64.0</v>
      </c>
      <c s="2" r="P101">
        <v>811.0</v>
      </c>
      <c s="2" r="Q101">
        <v>6.0</v>
      </c>
      <c s="2" r="R101">
        <v>115.1</v>
      </c>
      <c s="2" r="S101">
        <v>147.1</v>
      </c>
      <c s="2" r="T101">
        <v>179.1</v>
      </c>
      <c s="2" r="U101">
        <v>3.0</v>
      </c>
      <c s="2" r="V101">
        <v>2.0</v>
      </c>
      <c s="2" r="W101">
        <v>2.0</v>
      </c>
    </row>
    <row customHeight="1" r="102" ht="15.0">
      <c s="2" r="A102"/>
      <c t="s" s="2" r="B102">
        <v>1335</v>
      </c>
      <c t="s" s="2" r="C102">
        <v>1336</v>
      </c>
      <c t="s" s="2" r="D102">
        <v>1337</v>
      </c>
      <c s="2" r="E102">
        <v>0.0</v>
      </c>
      <c s="2" r="F102">
        <v>0.0</v>
      </c>
      <c s="2" r="G102">
        <v>0.0</v>
      </c>
      <c s="2" r="H102">
        <v>0.0</v>
      </c>
      <c s="2" r="I102">
        <v>0.0</v>
      </c>
      <c s="2" r="J102">
        <v>0.0</v>
      </c>
      <c s="2" r="K102">
        <v>2.0</v>
      </c>
      <c s="2" r="L102">
        <v>12.0</v>
      </c>
      <c s="2" r="M102">
        <v>0.0</v>
      </c>
      <c s="2" r="N102">
        <v>1.0</v>
      </c>
      <c s="2" r="O102">
        <v>55.0</v>
      </c>
      <c s="2" r="P102">
        <v>864.0</v>
      </c>
      <c s="2" r="Q102">
        <v>6.0</v>
      </c>
      <c s="2" r="R102">
        <v>122.6</v>
      </c>
      <c s="2" r="S102">
        <v>150.1</v>
      </c>
      <c s="2" r="T102">
        <v>177.6</v>
      </c>
      <c s="2" r="U102">
        <v>4.0</v>
      </c>
      <c s="2" r="V102">
        <v>2.0</v>
      </c>
      <c s="2" r="W102">
        <v>2.0</v>
      </c>
    </row>
    <row customHeight="1" r="103" ht="15.0">
      <c s="2" r="A103"/>
      <c t="s" s="2" r="B103">
        <v>1338</v>
      </c>
      <c t="s" s="2" r="C103">
        <v>1339</v>
      </c>
      <c t="s" s="2" r="D103">
        <v>1340</v>
      </c>
      <c s="2" r="E103">
        <v>0.0</v>
      </c>
      <c s="2" r="F103">
        <v>0.0</v>
      </c>
      <c s="2" r="G103">
        <v>0.0</v>
      </c>
      <c s="2" r="H103">
        <v>0.0</v>
      </c>
      <c s="2" r="I103">
        <v>0.0</v>
      </c>
      <c s="2" r="J103">
        <v>0.0</v>
      </c>
      <c s="2" r="K103">
        <v>0.0</v>
      </c>
      <c s="2" r="L103">
        <v>0.0</v>
      </c>
      <c s="2" r="M103">
        <v>0.0</v>
      </c>
      <c s="2" r="N103">
        <v>0.0</v>
      </c>
      <c s="2" r="O103">
        <v>64.0</v>
      </c>
      <c s="2" r="P103">
        <v>815.0</v>
      </c>
      <c s="2" r="Q103">
        <v>5.0</v>
      </c>
      <c s="2" r="R103">
        <v>110.9</v>
      </c>
      <c s="2" r="S103">
        <v>142.9</v>
      </c>
      <c s="2" r="T103">
        <v>174.9</v>
      </c>
      <c s="2" r="U103">
        <v>7.0</v>
      </c>
      <c s="2" r="V103">
        <v>9.0</v>
      </c>
      <c s="2" r="W103">
        <v>11.0</v>
      </c>
    </row>
    <row customHeight="1" r="104" ht="15.0">
      <c s="2" r="A104"/>
      <c t="s" s="2" r="B104">
        <v>1341</v>
      </c>
      <c t="s" s="2" r="C104">
        <v>1342</v>
      </c>
      <c t="s" s="2" r="D104">
        <v>1343</v>
      </c>
      <c s="2" r="E104">
        <v>0.0</v>
      </c>
      <c s="2" r="F104">
        <v>0.0</v>
      </c>
      <c s="2" r="G104">
        <v>0.0</v>
      </c>
      <c s="2" r="H104">
        <v>0.0</v>
      </c>
      <c s="2" r="I104">
        <v>0.0</v>
      </c>
      <c s="2" r="J104">
        <v>0.0</v>
      </c>
      <c s="2" r="K104">
        <v>231.0</v>
      </c>
      <c s="2" r="L104">
        <v>878.0</v>
      </c>
      <c s="2" r="M104">
        <v>5.0</v>
      </c>
      <c s="2" r="N104">
        <v>3.0</v>
      </c>
      <c s="2" r="O104">
        <v>35.0</v>
      </c>
      <c s="2" r="P104">
        <v>218.0</v>
      </c>
      <c s="2" r="Q104">
        <v>1.0</v>
      </c>
      <c s="2" r="R104">
        <v>139.6</v>
      </c>
      <c s="2" r="S104">
        <v>157.1</v>
      </c>
      <c s="2" r="T104">
        <v>174.6</v>
      </c>
      <c s="2" r="U104">
        <v>26.0</v>
      </c>
      <c s="2" r="V104">
        <v>23.0</v>
      </c>
      <c s="2" r="W104">
        <v>22.0</v>
      </c>
    </row>
    <row customHeight="1" r="105" ht="15.0">
      <c s="2" r="A105"/>
      <c t="s" s="2" r="B105">
        <v>1344</v>
      </c>
      <c t="s" s="2" r="C105">
        <v>1345</v>
      </c>
      <c t="s" s="2" r="D105">
        <v>1346</v>
      </c>
      <c s="2" r="E105">
        <v>0.0</v>
      </c>
      <c s="2" r="F105">
        <v>0.0</v>
      </c>
      <c s="2" r="G105">
        <v>0.0</v>
      </c>
      <c s="2" r="H105">
        <v>0.0</v>
      </c>
      <c s="2" r="I105">
        <v>0.0</v>
      </c>
      <c s="2" r="J105">
        <v>0.0</v>
      </c>
      <c s="2" r="K105">
        <v>0.0</v>
      </c>
      <c s="2" r="L105">
        <v>0.0</v>
      </c>
      <c s="2" r="M105">
        <v>0.0</v>
      </c>
      <c s="2" r="N105">
        <v>1.0</v>
      </c>
      <c s="2" r="O105">
        <v>68.0</v>
      </c>
      <c s="2" r="P105">
        <v>817.0</v>
      </c>
      <c s="2" r="Q105">
        <v>4.0</v>
      </c>
      <c s="2" r="R105">
        <v>106.5</v>
      </c>
      <c s="2" r="S105">
        <v>140.5</v>
      </c>
      <c s="2" r="T105">
        <v>174.5</v>
      </c>
      <c s="2" r="U105">
        <v>1.0</v>
      </c>
      <c s="2" r="V105">
        <v>1.0</v>
      </c>
      <c s="2" r="W105">
        <v>1.0</v>
      </c>
    </row>
    <row customHeight="1" r="106" ht="15.0">
      <c s="2" r="A106"/>
      <c t="s" s="2" r="B106">
        <v>1347</v>
      </c>
      <c t="s" s="2" r="C106">
        <v>1348</v>
      </c>
      <c t="s" s="2" r="D106">
        <v>1349</v>
      </c>
      <c s="2" r="E106">
        <v>0.0</v>
      </c>
      <c s="2" r="F106">
        <v>0.0</v>
      </c>
      <c s="2" r="G106">
        <v>0.0</v>
      </c>
      <c s="2" r="H106">
        <v>0.0</v>
      </c>
      <c s="2" r="I106">
        <v>0.0</v>
      </c>
      <c s="2" r="J106">
        <v>0.0</v>
      </c>
      <c s="2" r="K106">
        <v>0.0</v>
      </c>
      <c s="2" r="L106">
        <v>0.0</v>
      </c>
      <c s="2" r="M106">
        <v>0.0</v>
      </c>
      <c s="2" r="N106">
        <v>1.0</v>
      </c>
      <c s="2" r="O106">
        <v>59.0</v>
      </c>
      <c s="2" r="P106">
        <v>811.0</v>
      </c>
      <c s="2" r="Q106">
        <v>6.0</v>
      </c>
      <c s="2" r="R106">
        <v>114.3</v>
      </c>
      <c s="2" r="S106">
        <v>143.8</v>
      </c>
      <c s="2" r="T106">
        <v>173.3</v>
      </c>
      <c s="2" r="U106">
        <v>6.0</v>
      </c>
      <c s="2" r="V106">
        <v>7.0</v>
      </c>
      <c s="2" r="W106">
        <v>9.0</v>
      </c>
    </row>
    <row customHeight="1" r="107" ht="15.0">
      <c s="2" r="A107"/>
      <c t="s" s="2" r="B107">
        <v>1350</v>
      </c>
      <c t="s" s="2" r="C107">
        <v>1351</v>
      </c>
      <c t="s" s="2" r="D107">
        <v>1352</v>
      </c>
      <c s="2" r="E107">
        <v>484.0</v>
      </c>
      <c s="2" r="F107">
        <v>287.0</v>
      </c>
      <c s="2" r="G107">
        <v>59.3</v>
      </c>
      <c s="2" r="H107">
        <v>3109.0</v>
      </c>
      <c s="2" r="I107">
        <v>19.0</v>
      </c>
      <c s="2" r="J107">
        <v>13.0</v>
      </c>
      <c s="2" r="K107">
        <v>39.0</v>
      </c>
      <c s="2" r="L107">
        <v>37.0</v>
      </c>
      <c s="2" r="M107">
        <v>0.0</v>
      </c>
      <c s="2" r="N107">
        <v>3.0</v>
      </c>
      <c s="2" r="O107">
        <v>0.0</v>
      </c>
      <c s="2" r="P107">
        <v>0.0</v>
      </c>
      <c s="2" r="Q107">
        <v>0.0</v>
      </c>
      <c s="2" r="R107">
        <v>173.06</v>
      </c>
      <c s="2" r="S107">
        <v>173.06</v>
      </c>
      <c s="2" r="T107">
        <v>173.06</v>
      </c>
      <c s="2" r="U107">
        <v>0.0</v>
      </c>
      <c s="2" r="V107">
        <v>0.0</v>
      </c>
      <c s="2" r="W107">
        <v>0.0</v>
      </c>
    </row>
    <row customHeight="1" r="108" ht="15.0">
      <c s="2" r="A108"/>
      <c t="s" s="2" r="B108">
        <v>1353</v>
      </c>
      <c t="s" s="2" r="C108">
        <v>1354</v>
      </c>
      <c t="s" s="2" r="D108">
        <v>1355</v>
      </c>
      <c s="2" r="E108">
        <v>0.0</v>
      </c>
      <c s="2" r="F108">
        <v>0.0</v>
      </c>
      <c s="2" r="G108">
        <v>0.0</v>
      </c>
      <c s="2" r="H108">
        <v>0.0</v>
      </c>
      <c s="2" r="I108">
        <v>0.0</v>
      </c>
      <c s="2" r="J108">
        <v>0.0</v>
      </c>
      <c s="2" r="K108">
        <v>0.0</v>
      </c>
      <c s="2" r="L108">
        <v>0.0</v>
      </c>
      <c s="2" r="M108">
        <v>0.0</v>
      </c>
      <c s="2" r="N108">
        <v>0.0</v>
      </c>
      <c s="2" r="O108">
        <v>57.0</v>
      </c>
      <c s="2" r="P108">
        <v>747.0</v>
      </c>
      <c s="2" r="Q108">
        <v>7.0</v>
      </c>
      <c s="2" r="R108">
        <v>113.7</v>
      </c>
      <c s="2" r="S108">
        <v>142.2</v>
      </c>
      <c s="2" r="T108">
        <v>170.7</v>
      </c>
      <c s="2" r="U108">
        <v>10.0</v>
      </c>
      <c s="2" r="V108">
        <v>12.0</v>
      </c>
      <c s="2" r="W108">
        <v>12.0</v>
      </c>
    </row>
    <row customHeight="1" r="109" ht="15.0">
      <c s="2" r="A109"/>
      <c t="s" s="2" r="B109">
        <v>1356</v>
      </c>
      <c t="s" s="2" r="C109">
        <v>1357</v>
      </c>
      <c t="s" s="2" r="D109">
        <v>1358</v>
      </c>
      <c s="2" r="E109">
        <v>0.0</v>
      </c>
      <c s="2" r="F109">
        <v>0.0</v>
      </c>
      <c s="2" r="G109">
        <v>0.0</v>
      </c>
      <c s="2" r="H109">
        <v>0.0</v>
      </c>
      <c s="2" r="I109">
        <v>0.0</v>
      </c>
      <c s="2" r="J109">
        <v>0.0</v>
      </c>
      <c s="2" r="K109">
        <v>0.0</v>
      </c>
      <c s="2" r="L109">
        <v>0.0</v>
      </c>
      <c s="2" r="M109">
        <v>0.0</v>
      </c>
      <c s="2" r="N109">
        <v>0.0</v>
      </c>
      <c s="2" r="O109">
        <v>57.0</v>
      </c>
      <c s="2" r="P109">
        <v>716.0</v>
      </c>
      <c s="2" r="Q109">
        <v>7.0</v>
      </c>
      <c s="2" r="R109">
        <v>113.6</v>
      </c>
      <c s="2" r="S109">
        <v>142.1</v>
      </c>
      <c s="2" r="T109">
        <v>170.6</v>
      </c>
      <c s="2" r="U109">
        <v>17.0</v>
      </c>
      <c s="2" r="V109">
        <v>17.0</v>
      </c>
      <c s="2" r="W109">
        <v>18.0</v>
      </c>
    </row>
    <row customHeight="1" r="110" ht="15.0">
      <c s="2" r="A110"/>
      <c t="s" s="2" r="B110">
        <v>1359</v>
      </c>
      <c t="s" s="2" r="C110">
        <v>1360</v>
      </c>
      <c t="s" s="2" r="D110">
        <v>1361</v>
      </c>
      <c s="2" r="E110">
        <v>0.0</v>
      </c>
      <c s="2" r="F110">
        <v>0.0</v>
      </c>
      <c s="2" r="G110">
        <v>0.0</v>
      </c>
      <c s="2" r="H110">
        <v>0.0</v>
      </c>
      <c s="2" r="I110">
        <v>0.0</v>
      </c>
      <c s="2" r="J110">
        <v>0.0</v>
      </c>
      <c s="2" r="K110">
        <v>171.0</v>
      </c>
      <c s="2" r="L110">
        <v>761.0</v>
      </c>
      <c s="2" r="M110">
        <v>5.0</v>
      </c>
      <c s="2" r="N110">
        <v>1.0</v>
      </c>
      <c s="2" r="O110">
        <v>36.0</v>
      </c>
      <c s="2" r="P110">
        <v>261.0</v>
      </c>
      <c s="2" r="Q110">
        <v>1.0</v>
      </c>
      <c s="2" r="R110">
        <v>133.8</v>
      </c>
      <c s="2" r="S110">
        <v>151.8</v>
      </c>
      <c s="2" r="T110">
        <v>169.8</v>
      </c>
      <c s="2" r="U110">
        <v>13.0</v>
      </c>
      <c s="2" r="V110">
        <v>12.0</v>
      </c>
      <c s="2" r="W110">
        <v>11.0</v>
      </c>
    </row>
    <row customHeight="1" r="111" ht="15.0">
      <c s="2" r="A111"/>
      <c t="s" s="2" r="B111">
        <v>1362</v>
      </c>
      <c t="s" s="2" r="C111">
        <v>1363</v>
      </c>
      <c t="s" s="2" r="D111">
        <v>1364</v>
      </c>
      <c s="2" r="E111">
        <v>0.0</v>
      </c>
      <c s="2" r="F111">
        <v>0.0</v>
      </c>
      <c s="2" r="G111">
        <v>0.0</v>
      </c>
      <c s="2" r="H111">
        <v>0.0</v>
      </c>
      <c s="2" r="I111">
        <v>0.0</v>
      </c>
      <c s="2" r="J111">
        <v>0.0</v>
      </c>
      <c s="2" r="K111">
        <v>13.0</v>
      </c>
      <c s="2" r="L111">
        <v>130.0</v>
      </c>
      <c s="2" r="M111">
        <v>1.0</v>
      </c>
      <c s="2" r="N111">
        <v>2.0</v>
      </c>
      <c s="2" r="O111">
        <v>56.0</v>
      </c>
      <c s="2" r="P111">
        <v>711.0</v>
      </c>
      <c s="2" r="Q111">
        <v>4.0</v>
      </c>
      <c s="2" r="R111">
        <v>112.9</v>
      </c>
      <c s="2" r="S111">
        <v>140.9</v>
      </c>
      <c s="2" r="T111">
        <v>168.9</v>
      </c>
      <c s="2" r="U111">
        <v>5.0</v>
      </c>
      <c s="2" r="V111">
        <v>6.0</v>
      </c>
      <c s="2" r="W111">
        <v>7.0</v>
      </c>
    </row>
    <row customHeight="1" r="112" ht="15.0">
      <c s="2" r="A112"/>
      <c t="s" s="2" r="B112">
        <v>1365</v>
      </c>
      <c t="s" s="2" r="C112">
        <v>1366</v>
      </c>
      <c t="s" s="2" r="D112">
        <v>1367</v>
      </c>
      <c s="2" r="E112">
        <v>0.0</v>
      </c>
      <c s="2" r="F112">
        <v>0.0</v>
      </c>
      <c s="2" r="G112">
        <v>0.0</v>
      </c>
      <c s="2" r="H112">
        <v>0.0</v>
      </c>
      <c s="2" r="I112">
        <v>0.0</v>
      </c>
      <c s="2" r="J112">
        <v>0.0</v>
      </c>
      <c s="2" r="K112">
        <v>0.0</v>
      </c>
      <c s="2" r="L112">
        <v>0.0</v>
      </c>
      <c s="2" r="M112">
        <v>0.0</v>
      </c>
      <c s="2" r="N112">
        <v>0.0</v>
      </c>
      <c s="2" r="O112">
        <v>61.0</v>
      </c>
      <c s="2" r="P112">
        <v>822.0</v>
      </c>
      <c s="2" r="Q112">
        <v>4.0</v>
      </c>
      <c s="2" r="R112">
        <v>106.2</v>
      </c>
      <c s="2" r="S112">
        <v>136.7</v>
      </c>
      <c s="2" r="T112">
        <v>167.2</v>
      </c>
      <c s="2" r="U112">
        <v>3.0</v>
      </c>
      <c s="2" r="V112">
        <v>1.0</v>
      </c>
      <c s="2" r="W112">
        <v>1.0</v>
      </c>
    </row>
    <row customHeight="1" r="113" ht="15.0">
      <c s="2" r="A113"/>
      <c t="s" s="2" r="B113">
        <v>1368</v>
      </c>
      <c t="s" s="2" r="C113">
        <v>1369</v>
      </c>
      <c t="s" s="2" r="D113">
        <v>1370</v>
      </c>
      <c s="2" r="E113">
        <v>0.0</v>
      </c>
      <c s="2" r="F113">
        <v>0.0</v>
      </c>
      <c s="2" r="G113">
        <v>0.0</v>
      </c>
      <c s="2" r="H113">
        <v>0.0</v>
      </c>
      <c s="2" r="I113">
        <v>0.0</v>
      </c>
      <c s="2" r="J113">
        <v>0.0</v>
      </c>
      <c s="2" r="K113">
        <v>0.0</v>
      </c>
      <c s="2" r="L113">
        <v>0.0</v>
      </c>
      <c s="2" r="M113">
        <v>0.0</v>
      </c>
      <c s="2" r="N113">
        <v>0.0</v>
      </c>
      <c s="2" r="O113">
        <v>63.0</v>
      </c>
      <c s="2" r="P113">
        <v>847.0</v>
      </c>
      <c s="2" r="Q113">
        <v>3.0</v>
      </c>
      <c s="2" r="R113">
        <v>102.7</v>
      </c>
      <c s="2" r="S113">
        <v>134.2</v>
      </c>
      <c s="2" r="T113">
        <v>165.7</v>
      </c>
      <c s="2" r="U113">
        <v>5.0</v>
      </c>
      <c s="2" r="V113">
        <v>6.0</v>
      </c>
      <c s="2" r="W113">
        <v>6.0</v>
      </c>
    </row>
    <row customHeight="1" r="114" ht="15.0">
      <c s="2" r="A114"/>
      <c t="s" s="2" r="B114">
        <v>1371</v>
      </c>
      <c t="s" s="2" r="C114">
        <v>1372</v>
      </c>
      <c t="s" s="2" r="D114">
        <v>1373</v>
      </c>
      <c s="2" r="E114">
        <v>0.0</v>
      </c>
      <c s="2" r="F114">
        <v>0.0</v>
      </c>
      <c s="2" r="G114">
        <v>0.0</v>
      </c>
      <c s="2" r="H114">
        <v>0.0</v>
      </c>
      <c s="2" r="I114">
        <v>0.0</v>
      </c>
      <c s="2" r="J114">
        <v>0.0</v>
      </c>
      <c s="2" r="K114">
        <v>0.0</v>
      </c>
      <c s="2" r="L114">
        <v>0.0</v>
      </c>
      <c s="2" r="M114">
        <v>0.0</v>
      </c>
      <c s="2" r="N114">
        <v>0.0</v>
      </c>
      <c s="2" r="O114">
        <v>59.0</v>
      </c>
      <c s="2" r="P114">
        <v>784.0</v>
      </c>
      <c s="2" r="Q114">
        <v>5.0</v>
      </c>
      <c s="2" r="R114">
        <v>106.0</v>
      </c>
      <c s="2" r="S114">
        <v>135.5</v>
      </c>
      <c s="2" r="T114">
        <v>165.0</v>
      </c>
      <c s="2" r="U114">
        <v>2.0</v>
      </c>
      <c s="2" r="V114">
        <v>1.0</v>
      </c>
      <c s="2" r="W114">
        <v>1.0</v>
      </c>
    </row>
    <row customHeight="1" r="115" ht="15.0">
      <c s="2" r="A115"/>
      <c t="s" s="2" r="B115">
        <v>1374</v>
      </c>
      <c t="s" s="2" r="C115">
        <v>1375</v>
      </c>
      <c t="s" s="2" r="D115">
        <v>1376</v>
      </c>
      <c s="2" r="E115">
        <v>0.0</v>
      </c>
      <c s="2" r="F115">
        <v>0.0</v>
      </c>
      <c s="2" r="G115">
        <v>0.0</v>
      </c>
      <c s="2" r="H115">
        <v>0.0</v>
      </c>
      <c s="2" r="I115">
        <v>0.0</v>
      </c>
      <c s="2" r="J115">
        <v>0.0</v>
      </c>
      <c s="2" r="K115">
        <v>0.0</v>
      </c>
      <c s="2" r="L115">
        <v>0.0</v>
      </c>
      <c s="2" r="M115">
        <v>0.0</v>
      </c>
      <c s="2" r="N115">
        <v>1.0</v>
      </c>
      <c s="2" r="O115">
        <v>58.0</v>
      </c>
      <c s="2" r="P115">
        <v>761.0</v>
      </c>
      <c s="2" r="Q115">
        <v>5.0</v>
      </c>
      <c s="2" r="R115">
        <v>105.1</v>
      </c>
      <c s="2" r="S115">
        <v>134.1</v>
      </c>
      <c s="2" r="T115">
        <v>163.1</v>
      </c>
      <c s="2" r="U115">
        <v>0.0</v>
      </c>
      <c s="2" r="V115">
        <v>0.0</v>
      </c>
      <c s="2" r="W115">
        <v>0.0</v>
      </c>
    </row>
    <row customHeight="1" r="116" ht="15.0">
      <c s="2" r="A116"/>
      <c t="s" s="2" r="B116">
        <v>1377</v>
      </c>
      <c t="s" s="2" r="C116">
        <v>1378</v>
      </c>
      <c t="s" s="2" r="D116">
        <v>1379</v>
      </c>
      <c s="2" r="E116">
        <v>0.0</v>
      </c>
      <c s="2" r="F116">
        <v>0.0</v>
      </c>
      <c s="2" r="G116">
        <v>0.0</v>
      </c>
      <c s="2" r="H116">
        <v>0.0</v>
      </c>
      <c s="2" r="I116">
        <v>0.0</v>
      </c>
      <c s="2" r="J116">
        <v>0.0</v>
      </c>
      <c s="2" r="K116">
        <v>166.0</v>
      </c>
      <c s="2" r="L116">
        <v>787.0</v>
      </c>
      <c s="2" r="M116">
        <v>4.0</v>
      </c>
      <c s="2" r="N116">
        <v>1.0</v>
      </c>
      <c s="2" r="O116">
        <v>32.0</v>
      </c>
      <c s="2" r="P116">
        <v>221.0</v>
      </c>
      <c s="2" r="Q116">
        <v>1.0</v>
      </c>
      <c s="2" r="R116">
        <v>129.8</v>
      </c>
      <c s="2" r="S116">
        <v>145.8</v>
      </c>
      <c s="2" r="T116">
        <v>161.8</v>
      </c>
      <c s="2" r="U116">
        <v>11.0</v>
      </c>
      <c s="2" r="V116">
        <v>9.0</v>
      </c>
      <c s="2" r="W116">
        <v>8.0</v>
      </c>
    </row>
    <row customHeight="1" r="117" ht="15.0">
      <c s="2" r="A117"/>
      <c t="s" s="2" r="B117">
        <v>1380</v>
      </c>
      <c t="s" s="2" r="C117">
        <v>1381</v>
      </c>
      <c t="s" s="2" r="D117">
        <v>1382</v>
      </c>
      <c s="2" r="E117">
        <v>0.0</v>
      </c>
      <c s="2" r="F117">
        <v>0.0</v>
      </c>
      <c s="2" r="G117">
        <v>0.0</v>
      </c>
      <c s="2" r="H117">
        <v>0.0</v>
      </c>
      <c s="2" r="I117">
        <v>0.0</v>
      </c>
      <c s="2" r="J117">
        <v>0.0</v>
      </c>
      <c s="2" r="K117">
        <v>171.0</v>
      </c>
      <c s="2" r="L117">
        <v>699.0</v>
      </c>
      <c s="2" r="M117">
        <v>5.0</v>
      </c>
      <c s="2" r="N117">
        <v>2.0</v>
      </c>
      <c s="2" r="O117">
        <v>32.0</v>
      </c>
      <c s="2" r="P117">
        <v>251.0</v>
      </c>
      <c s="2" r="Q117">
        <v>1.0</v>
      </c>
      <c s="2" r="R117">
        <v>128.6</v>
      </c>
      <c s="2" r="S117">
        <v>144.6</v>
      </c>
      <c s="2" r="T117">
        <v>160.6</v>
      </c>
      <c s="2" r="U117">
        <v>11.0</v>
      </c>
      <c s="2" r="V117">
        <v>10.0</v>
      </c>
      <c s="2" r="W117">
        <v>9.0</v>
      </c>
    </row>
    <row customHeight="1" r="118" ht="15.0">
      <c s="2" r="A118"/>
      <c t="s" s="2" r="B118">
        <v>1383</v>
      </c>
      <c t="s" s="2" r="C118">
        <v>1384</v>
      </c>
      <c t="s" s="2" r="D118">
        <v>1385</v>
      </c>
      <c s="2" r="E118">
        <v>0.0</v>
      </c>
      <c s="2" r="F118">
        <v>0.0</v>
      </c>
      <c s="2" r="G118">
        <v>0.0</v>
      </c>
      <c s="2" r="H118">
        <v>0.0</v>
      </c>
      <c s="2" r="I118">
        <v>0.0</v>
      </c>
      <c s="2" r="J118">
        <v>0.0</v>
      </c>
      <c s="2" r="K118">
        <v>0.0</v>
      </c>
      <c s="2" r="L118">
        <v>0.0</v>
      </c>
      <c s="2" r="M118">
        <v>0.0</v>
      </c>
      <c s="2" r="N118">
        <v>1.0</v>
      </c>
      <c s="2" r="O118">
        <v>66.0</v>
      </c>
      <c s="2" r="P118">
        <v>722.0</v>
      </c>
      <c s="2" r="Q118">
        <v>4.0</v>
      </c>
      <c s="2" r="R118">
        <v>94.2</v>
      </c>
      <c s="2" r="S118">
        <v>127.2</v>
      </c>
      <c s="2" r="T118">
        <v>160.2</v>
      </c>
      <c s="2" r="U118">
        <v>4.0</v>
      </c>
      <c s="2" r="V118">
        <v>6.0</v>
      </c>
      <c s="2" r="W118">
        <v>7.0</v>
      </c>
    </row>
    <row customHeight="1" r="119" ht="15.0">
      <c s="2" r="A119"/>
      <c t="s" s="2" r="B119">
        <v>1386</v>
      </c>
      <c t="s" s="2" r="C119">
        <v>1387</v>
      </c>
      <c t="s" s="2" r="D119">
        <v>1388</v>
      </c>
      <c s="2" r="E119">
        <v>0.0</v>
      </c>
      <c s="2" r="F119">
        <v>0.0</v>
      </c>
      <c s="2" r="G119">
        <v>0.0</v>
      </c>
      <c s="2" r="H119">
        <v>0.0</v>
      </c>
      <c s="2" r="I119">
        <v>0.0</v>
      </c>
      <c s="2" r="J119">
        <v>0.0</v>
      </c>
      <c s="2" r="K119">
        <v>0.0</v>
      </c>
      <c s="2" r="L119">
        <v>0.0</v>
      </c>
      <c s="2" r="M119">
        <v>0.0</v>
      </c>
      <c s="2" r="N119">
        <v>1.0</v>
      </c>
      <c s="2" r="O119">
        <v>63.0</v>
      </c>
      <c s="2" r="P119">
        <v>782.0</v>
      </c>
      <c s="2" r="Q119">
        <v>3.0</v>
      </c>
      <c s="2" r="R119">
        <v>97.0</v>
      </c>
      <c s="2" r="S119">
        <v>128.5</v>
      </c>
      <c s="2" r="T119">
        <v>160.0</v>
      </c>
      <c s="2" r="U119">
        <v>1.0</v>
      </c>
      <c s="2" r="V119">
        <v>1.0</v>
      </c>
      <c s="2" r="W119">
        <v>1.0</v>
      </c>
    </row>
    <row customHeight="1" r="120" ht="15.0">
      <c s="2" r="A120"/>
      <c t="s" s="2" r="B120">
        <v>1389</v>
      </c>
      <c t="s" s="2" r="C120">
        <v>1390</v>
      </c>
      <c t="s" s="2" r="D120">
        <v>1391</v>
      </c>
      <c s="2" r="E120">
        <v>0.0</v>
      </c>
      <c s="2" r="F120">
        <v>0.0</v>
      </c>
      <c s="2" r="G120">
        <v>0.0</v>
      </c>
      <c s="2" r="H120">
        <v>0.0</v>
      </c>
      <c s="2" r="I120">
        <v>0.0</v>
      </c>
      <c s="2" r="J120">
        <v>0.0</v>
      </c>
      <c s="2" r="K120">
        <v>78.0</v>
      </c>
      <c s="2" r="L120">
        <v>341.0</v>
      </c>
      <c s="2" r="M120">
        <v>3.0</v>
      </c>
      <c s="2" r="N120">
        <v>2.0</v>
      </c>
      <c s="2" r="O120">
        <v>54.0</v>
      </c>
      <c s="2" r="P120">
        <v>478.0</v>
      </c>
      <c s="2" r="Q120">
        <v>2.0</v>
      </c>
      <c s="2" r="R120">
        <v>105.9</v>
      </c>
      <c s="2" r="S120">
        <v>132.9</v>
      </c>
      <c s="2" r="T120">
        <v>159.9</v>
      </c>
      <c s="2" r="U120">
        <v>1.0</v>
      </c>
      <c s="2" r="V120">
        <v>2.0</v>
      </c>
      <c s="2" r="W120">
        <v>3.0</v>
      </c>
    </row>
    <row customHeight="1" r="121" ht="15.0">
      <c s="2" r="A121"/>
      <c t="s" s="2" r="B121">
        <v>1392</v>
      </c>
      <c t="s" s="2" r="C121">
        <v>1393</v>
      </c>
      <c t="s" s="2" r="D121">
        <v>1394</v>
      </c>
      <c s="2" r="E121">
        <v>0.0</v>
      </c>
      <c s="2" r="F121">
        <v>0.0</v>
      </c>
      <c s="2" r="G121">
        <v>0.0</v>
      </c>
      <c s="2" r="H121">
        <v>0.0</v>
      </c>
      <c s="2" r="I121">
        <v>0.0</v>
      </c>
      <c s="2" r="J121">
        <v>0.0</v>
      </c>
      <c s="2" r="K121">
        <v>0.0</v>
      </c>
      <c s="2" r="L121">
        <v>0.0</v>
      </c>
      <c s="2" r="M121">
        <v>0.0</v>
      </c>
      <c s="2" r="N121">
        <v>1.0</v>
      </c>
      <c s="2" r="O121">
        <v>64.0</v>
      </c>
      <c s="2" r="P121">
        <v>713.0</v>
      </c>
      <c s="2" r="Q121">
        <v>4.0</v>
      </c>
      <c s="2" r="R121">
        <v>94.3</v>
      </c>
      <c s="2" r="S121">
        <v>126.3</v>
      </c>
      <c s="2" r="T121">
        <v>158.3</v>
      </c>
      <c s="2" r="U121">
        <v>6.0</v>
      </c>
      <c s="2" r="V121">
        <v>7.0</v>
      </c>
      <c s="2" r="W121">
        <v>8.0</v>
      </c>
    </row>
    <row customHeight="1" r="122" ht="15.0">
      <c s="2" r="A122"/>
      <c t="s" s="2" r="B122">
        <v>1395</v>
      </c>
      <c t="s" s="2" r="C122">
        <v>1396</v>
      </c>
      <c t="s" s="2" r="D122">
        <v>1397</v>
      </c>
      <c s="2" r="E122">
        <v>0.0</v>
      </c>
      <c s="2" r="F122">
        <v>0.0</v>
      </c>
      <c s="2" r="G122">
        <v>0.0</v>
      </c>
      <c s="2" r="H122">
        <v>0.0</v>
      </c>
      <c s="2" r="I122">
        <v>0.0</v>
      </c>
      <c s="2" r="J122">
        <v>0.0</v>
      </c>
      <c s="2" r="K122">
        <v>0.0</v>
      </c>
      <c s="2" r="L122">
        <v>0.0</v>
      </c>
      <c s="2" r="M122">
        <v>0.0</v>
      </c>
      <c s="2" r="N122">
        <v>0.0</v>
      </c>
      <c s="2" r="O122">
        <v>56.0</v>
      </c>
      <c s="2" r="P122">
        <v>720.0</v>
      </c>
      <c s="2" r="Q122">
        <v>5.0</v>
      </c>
      <c s="2" r="R122">
        <v>102.0</v>
      </c>
      <c s="2" r="S122">
        <v>130.0</v>
      </c>
      <c s="2" r="T122">
        <v>158.0</v>
      </c>
      <c s="2" r="U122">
        <v>0.0</v>
      </c>
      <c s="2" r="V122">
        <v>0.0</v>
      </c>
      <c s="2" r="W122">
        <v>0.0</v>
      </c>
    </row>
    <row customHeight="1" r="123" ht="15.0">
      <c s="2" r="A123"/>
      <c t="s" s="2" r="B123">
        <v>1398</v>
      </c>
      <c t="s" s="2" r="C123">
        <v>1399</v>
      </c>
      <c t="s" s="2" r="D123">
        <v>1400</v>
      </c>
      <c s="2" r="E123">
        <v>0.0</v>
      </c>
      <c s="2" r="F123">
        <v>0.0</v>
      </c>
      <c s="2" r="G123">
        <v>0.0</v>
      </c>
      <c s="2" r="H123">
        <v>0.0</v>
      </c>
      <c s="2" r="I123">
        <v>0.0</v>
      </c>
      <c s="2" r="J123">
        <v>0.0</v>
      </c>
      <c s="2" r="K123">
        <v>0.0</v>
      </c>
      <c s="2" r="L123">
        <v>0.0</v>
      </c>
      <c s="2" r="M123">
        <v>0.0</v>
      </c>
      <c s="2" r="N123">
        <v>1.0</v>
      </c>
      <c s="2" r="O123">
        <v>55.0</v>
      </c>
      <c s="2" r="P123">
        <v>724.0</v>
      </c>
      <c s="2" r="Q123">
        <v>5.0</v>
      </c>
      <c s="2" r="R123">
        <v>101.4</v>
      </c>
      <c s="2" r="S123">
        <v>128.9</v>
      </c>
      <c s="2" r="T123">
        <v>156.4</v>
      </c>
      <c s="2" r="U123">
        <v>3.0</v>
      </c>
      <c s="2" r="V123">
        <v>3.0</v>
      </c>
      <c s="2" r="W123">
        <v>3.0</v>
      </c>
    </row>
    <row customHeight="1" r="124" ht="15.0">
      <c s="2" r="A124"/>
      <c t="s" s="2" r="B124">
        <v>1401</v>
      </c>
      <c t="s" s="2" r="C124">
        <v>1402</v>
      </c>
      <c t="s" s="2" r="D124">
        <v>1403</v>
      </c>
      <c s="2" r="E124">
        <v>0.0</v>
      </c>
      <c s="2" r="F124">
        <v>0.0</v>
      </c>
      <c s="2" r="G124">
        <v>0.0</v>
      </c>
      <c s="2" r="H124">
        <v>0.0</v>
      </c>
      <c s="2" r="I124">
        <v>0.0</v>
      </c>
      <c s="2" r="J124">
        <v>0.0</v>
      </c>
      <c s="2" r="K124">
        <v>0.0</v>
      </c>
      <c s="2" r="L124">
        <v>0.0</v>
      </c>
      <c s="2" r="M124">
        <v>0.0</v>
      </c>
      <c s="2" r="N124">
        <v>2.0</v>
      </c>
      <c s="2" r="O124">
        <v>58.0</v>
      </c>
      <c s="2" r="P124">
        <v>743.0</v>
      </c>
      <c s="2" r="Q124">
        <v>5.0</v>
      </c>
      <c s="2" r="R124">
        <v>98.3</v>
      </c>
      <c s="2" r="S124">
        <v>127.3</v>
      </c>
      <c s="2" r="T124">
        <v>156.3</v>
      </c>
      <c s="2" r="U124">
        <v>0.0</v>
      </c>
      <c s="2" r="V124">
        <v>0.0</v>
      </c>
      <c s="2" r="W124">
        <v>0.0</v>
      </c>
    </row>
    <row customHeight="1" r="125" ht="15.0">
      <c s="2" r="A125"/>
      <c t="s" s="2" r="B125">
        <v>1404</v>
      </c>
      <c t="s" s="2" r="C125">
        <v>1405</v>
      </c>
      <c t="s" s="2" r="D125">
        <v>1406</v>
      </c>
      <c s="2" r="E125">
        <v>0.0</v>
      </c>
      <c s="2" r="F125">
        <v>0.0</v>
      </c>
      <c s="2" r="G125">
        <v>0.0</v>
      </c>
      <c s="2" r="H125">
        <v>0.0</v>
      </c>
      <c s="2" r="I125">
        <v>0.0</v>
      </c>
      <c s="2" r="J125">
        <v>0.0</v>
      </c>
      <c s="2" r="K125">
        <v>201.0</v>
      </c>
      <c s="2" r="L125">
        <v>849.0</v>
      </c>
      <c s="2" r="M125">
        <v>5.0</v>
      </c>
      <c s="2" r="N125">
        <v>3.0</v>
      </c>
      <c s="2" r="O125">
        <v>23.0</v>
      </c>
      <c s="2" r="P125">
        <v>176.0</v>
      </c>
      <c s="2" r="Q125">
        <v>1.0</v>
      </c>
      <c s="2" r="R125">
        <v>132.5</v>
      </c>
      <c s="2" r="S125">
        <v>144.0</v>
      </c>
      <c s="2" r="T125">
        <v>155.5</v>
      </c>
      <c s="2" r="U125">
        <v>15.0</v>
      </c>
      <c s="2" r="V125">
        <v>14.0</v>
      </c>
      <c s="2" r="W125">
        <v>11.0</v>
      </c>
    </row>
    <row customHeight="1" r="126" ht="15.0">
      <c s="2" r="A126"/>
      <c t="s" s="2" r="B126">
        <v>1407</v>
      </c>
      <c t="s" s="2" r="C126">
        <v>1408</v>
      </c>
      <c t="s" s="2" r="D126">
        <v>1409</v>
      </c>
      <c s="2" r="E126">
        <v>0.0</v>
      </c>
      <c s="2" r="F126">
        <v>0.0</v>
      </c>
      <c s="2" r="G126">
        <v>0.0</v>
      </c>
      <c s="2" r="H126">
        <v>0.0</v>
      </c>
      <c s="2" r="I126">
        <v>0.0</v>
      </c>
      <c s="2" r="J126">
        <v>0.0</v>
      </c>
      <c s="2" r="K126">
        <v>0.0</v>
      </c>
      <c s="2" r="L126">
        <v>0.0</v>
      </c>
      <c s="2" r="M126">
        <v>0.0</v>
      </c>
      <c s="2" r="N126">
        <v>1.0</v>
      </c>
      <c s="2" r="O126">
        <v>58.0</v>
      </c>
      <c s="2" r="P126">
        <v>681.0</v>
      </c>
      <c s="2" r="Q126">
        <v>5.0</v>
      </c>
      <c s="2" r="R126">
        <v>97.1</v>
      </c>
      <c s="2" r="S126">
        <v>126.1</v>
      </c>
      <c s="2" r="T126">
        <v>155.1</v>
      </c>
      <c s="2" r="U126">
        <v>13.0</v>
      </c>
      <c s="2" r="V126">
        <v>16.0</v>
      </c>
      <c s="2" r="W126">
        <v>18.0</v>
      </c>
    </row>
    <row customHeight="1" r="127" ht="15.0">
      <c s="2" r="A127"/>
      <c t="s" s="2" r="B127">
        <v>1410</v>
      </c>
      <c t="s" s="2" r="C127">
        <v>1411</v>
      </c>
      <c t="s" s="2" r="D127">
        <v>1412</v>
      </c>
      <c s="2" r="E127">
        <v>0.0</v>
      </c>
      <c s="2" r="F127">
        <v>0.0</v>
      </c>
      <c s="2" r="G127">
        <v>0.0</v>
      </c>
      <c s="2" r="H127">
        <v>0.0</v>
      </c>
      <c s="2" r="I127">
        <v>0.0</v>
      </c>
      <c s="2" r="J127">
        <v>0.0</v>
      </c>
      <c s="2" r="K127">
        <v>0.0</v>
      </c>
      <c s="2" r="L127">
        <v>0.0</v>
      </c>
      <c s="2" r="M127">
        <v>0.0</v>
      </c>
      <c s="2" r="N127">
        <v>1.0</v>
      </c>
      <c s="2" r="O127">
        <v>55.0</v>
      </c>
      <c s="2" r="P127">
        <v>707.0</v>
      </c>
      <c s="2" r="Q127">
        <v>5.0</v>
      </c>
      <c s="2" r="R127">
        <v>99.7</v>
      </c>
      <c s="2" r="S127">
        <v>127.2</v>
      </c>
      <c s="2" r="T127">
        <v>154.7</v>
      </c>
      <c s="2" r="U127">
        <v>8.0</v>
      </c>
      <c s="2" r="V127">
        <v>8.0</v>
      </c>
      <c s="2" r="W127">
        <v>8.0</v>
      </c>
    </row>
    <row customHeight="1" r="128" ht="15.0">
      <c s="2" r="A128"/>
      <c t="s" s="2" r="B128">
        <v>1413</v>
      </c>
      <c t="s" s="2" r="C128">
        <v>1414</v>
      </c>
      <c t="s" s="2" r="D128">
        <v>1415</v>
      </c>
      <c s="2" r="E128">
        <v>0.0</v>
      </c>
      <c s="2" r="F128">
        <v>0.0</v>
      </c>
      <c s="2" r="G128">
        <v>0.0</v>
      </c>
      <c s="2" r="H128">
        <v>0.0</v>
      </c>
      <c s="2" r="I128">
        <v>0.0</v>
      </c>
      <c s="2" r="J128">
        <v>0.0</v>
      </c>
      <c s="2" r="K128">
        <v>0.0</v>
      </c>
      <c s="2" r="L128">
        <v>0.0</v>
      </c>
      <c s="2" r="M128">
        <v>0.0</v>
      </c>
      <c s="2" r="N128">
        <v>1.0</v>
      </c>
      <c s="2" r="O128">
        <v>51.0</v>
      </c>
      <c s="2" r="P128">
        <v>676.0</v>
      </c>
      <c s="2" r="Q128">
        <v>6.0</v>
      </c>
      <c s="2" r="R128">
        <v>102.6</v>
      </c>
      <c s="2" r="S128">
        <v>128.1</v>
      </c>
      <c s="2" r="T128">
        <v>153.6</v>
      </c>
      <c s="2" r="U128">
        <v>15.0</v>
      </c>
      <c s="2" r="V128">
        <v>14.0</v>
      </c>
      <c s="2" r="W128">
        <v>14.0</v>
      </c>
    </row>
    <row customHeight="1" r="129" ht="15.0">
      <c s="2" r="A129"/>
      <c t="s" s="2" r="B129">
        <v>1416</v>
      </c>
      <c t="s" s="2" r="C129">
        <v>1417</v>
      </c>
      <c t="s" s="2" r="D129">
        <v>1418</v>
      </c>
      <c s="2" r="E129">
        <v>0.0</v>
      </c>
      <c s="2" r="F129">
        <v>0.0</v>
      </c>
      <c s="2" r="G129">
        <v>0.0</v>
      </c>
      <c s="2" r="H129">
        <v>0.0</v>
      </c>
      <c s="2" r="I129">
        <v>0.0</v>
      </c>
      <c s="2" r="J129">
        <v>0.0</v>
      </c>
      <c s="2" r="K129">
        <v>0.0</v>
      </c>
      <c s="2" r="L129">
        <v>0.0</v>
      </c>
      <c s="2" r="M129">
        <v>0.0</v>
      </c>
      <c s="2" r="N129">
        <v>1.0</v>
      </c>
      <c s="2" r="O129">
        <v>58.0</v>
      </c>
      <c s="2" r="P129">
        <v>784.0</v>
      </c>
      <c s="2" r="Q129">
        <v>3.0</v>
      </c>
      <c s="2" r="R129">
        <v>95.4</v>
      </c>
      <c s="2" r="S129">
        <v>124.4</v>
      </c>
      <c s="2" r="T129">
        <v>153.4</v>
      </c>
      <c s="2" r="U129">
        <v>4.0</v>
      </c>
      <c s="2" r="V129">
        <v>5.0</v>
      </c>
      <c s="2" r="W129">
        <v>5.0</v>
      </c>
    </row>
    <row customHeight="1" r="130" ht="15.0">
      <c s="2" r="A130"/>
      <c t="s" s="2" r="B130">
        <v>1419</v>
      </c>
      <c t="s" s="2" r="C130">
        <v>1420</v>
      </c>
      <c t="s" s="2" r="D130">
        <v>1421</v>
      </c>
      <c s="2" r="E130">
        <v>0.0</v>
      </c>
      <c s="2" r="F130">
        <v>0.0</v>
      </c>
      <c s="2" r="G130">
        <v>0.0</v>
      </c>
      <c s="2" r="H130">
        <v>0.0</v>
      </c>
      <c s="2" r="I130">
        <v>0.0</v>
      </c>
      <c s="2" r="J130">
        <v>0.0</v>
      </c>
      <c s="2" r="K130">
        <v>0.0</v>
      </c>
      <c s="2" r="L130">
        <v>0.0</v>
      </c>
      <c s="2" r="M130">
        <v>0.0</v>
      </c>
      <c s="2" r="N130">
        <v>1.0</v>
      </c>
      <c s="2" r="O130">
        <v>61.0</v>
      </c>
      <c s="2" r="P130">
        <v>634.0</v>
      </c>
      <c s="2" r="Q130">
        <v>5.0</v>
      </c>
      <c s="2" r="R130">
        <v>92.4</v>
      </c>
      <c s="2" r="S130">
        <v>122.9</v>
      </c>
      <c s="2" r="T130">
        <v>153.4</v>
      </c>
      <c s="2" r="U130">
        <v>4.0</v>
      </c>
      <c s="2" r="V130">
        <v>4.0</v>
      </c>
      <c s="2" r="W130">
        <v>4.0</v>
      </c>
    </row>
    <row customHeight="1" r="131" ht="15.0">
      <c s="2" r="A131"/>
      <c t="s" s="2" r="B131">
        <v>1422</v>
      </c>
      <c t="s" s="2" r="C131">
        <v>1423</v>
      </c>
      <c t="s" s="2" r="D131">
        <v>1424</v>
      </c>
      <c s="2" r="E131">
        <v>0.0</v>
      </c>
      <c s="2" r="F131">
        <v>0.0</v>
      </c>
      <c s="2" r="G131">
        <v>0.0</v>
      </c>
      <c s="2" r="H131">
        <v>0.0</v>
      </c>
      <c s="2" r="I131">
        <v>0.0</v>
      </c>
      <c s="2" r="J131">
        <v>0.0</v>
      </c>
      <c s="2" r="K131">
        <v>0.0</v>
      </c>
      <c s="2" r="L131">
        <v>0.0</v>
      </c>
      <c s="2" r="M131">
        <v>0.0</v>
      </c>
      <c s="2" r="N131">
        <v>1.0</v>
      </c>
      <c s="2" r="O131">
        <v>50.0</v>
      </c>
      <c s="2" r="P131">
        <v>728.0</v>
      </c>
      <c s="2" r="Q131">
        <v>4.0</v>
      </c>
      <c s="2" r="R131">
        <v>98.2</v>
      </c>
      <c s="2" r="S131">
        <v>123.2</v>
      </c>
      <c s="2" r="T131">
        <v>148.2</v>
      </c>
      <c s="2" r="U131">
        <v>2.0</v>
      </c>
      <c s="2" r="V131">
        <v>2.0</v>
      </c>
      <c s="2" r="W131">
        <v>2.0</v>
      </c>
    </row>
    <row customHeight="1" r="132" ht="15.0">
      <c s="2" r="A132"/>
      <c t="s" s="2" r="B132">
        <v>1425</v>
      </c>
      <c t="s" s="2" r="C132">
        <v>1426</v>
      </c>
      <c t="s" s="2" r="D132">
        <v>1427</v>
      </c>
      <c s="2" r="E132">
        <v>272.0</v>
      </c>
      <c s="2" r="F132">
        <v>160.0</v>
      </c>
      <c s="2" r="G132">
        <v>58.7</v>
      </c>
      <c s="2" r="H132">
        <v>1874.0</v>
      </c>
      <c s="2" r="I132">
        <v>11.0</v>
      </c>
      <c s="2" r="J132">
        <v>4.0</v>
      </c>
      <c s="2" r="K132">
        <v>56.0</v>
      </c>
      <c s="2" r="L132">
        <v>299.0</v>
      </c>
      <c s="2" r="M132">
        <v>2.0</v>
      </c>
      <c s="2" r="N132">
        <v>4.0</v>
      </c>
      <c s="2" r="O132">
        <v>0.0</v>
      </c>
      <c s="2" r="P132">
        <v>0.0</v>
      </c>
      <c s="2" r="Q132">
        <v>0.0</v>
      </c>
      <c s="2" r="R132">
        <v>146.46</v>
      </c>
      <c s="2" r="S132">
        <v>146.46</v>
      </c>
      <c s="2" r="T132">
        <v>146.46</v>
      </c>
      <c s="2" r="U132">
        <v>0.0</v>
      </c>
      <c s="2" r="V132">
        <v>0.0</v>
      </c>
      <c s="2" r="W132">
        <v>0.0</v>
      </c>
    </row>
    <row customHeight="1" r="133" ht="15.0">
      <c s="2" r="A133"/>
      <c t="s" s="2" r="B133">
        <v>1428</v>
      </c>
      <c t="s" s="2" r="C133">
        <v>1429</v>
      </c>
      <c t="s" s="2" r="D133">
        <v>1430</v>
      </c>
      <c s="2" r="E133">
        <v>0.0</v>
      </c>
      <c s="2" r="F133">
        <v>0.0</v>
      </c>
      <c s="2" r="G133">
        <v>0.0</v>
      </c>
      <c s="2" r="H133">
        <v>0.0</v>
      </c>
      <c s="2" r="I133">
        <v>0.0</v>
      </c>
      <c s="2" r="J133">
        <v>0.0</v>
      </c>
      <c s="2" r="K133">
        <v>176.0</v>
      </c>
      <c s="2" r="L133">
        <v>776.0</v>
      </c>
      <c s="2" r="M133">
        <v>7.0</v>
      </c>
      <c s="2" r="N133">
        <v>1.0</v>
      </c>
      <c s="2" r="O133">
        <v>16.0</v>
      </c>
      <c s="2" r="P133">
        <v>128.0</v>
      </c>
      <c s="2" r="Q133">
        <v>0.0</v>
      </c>
      <c s="2" r="R133">
        <v>130.4</v>
      </c>
      <c s="2" r="S133">
        <v>138.4</v>
      </c>
      <c s="2" r="T133">
        <v>146.4</v>
      </c>
      <c s="2" r="U133">
        <v>19.0</v>
      </c>
      <c s="2" r="V133">
        <v>13.0</v>
      </c>
      <c s="2" r="W133">
        <v>11.0</v>
      </c>
    </row>
    <row customHeight="1" r="134" ht="15.0">
      <c s="2" r="A134"/>
      <c t="s" s="2" r="B134">
        <v>1431</v>
      </c>
      <c t="s" s="2" r="C134">
        <v>1432</v>
      </c>
      <c t="s" s="2" r="D134">
        <v>1433</v>
      </c>
      <c s="2" r="E134">
        <v>0.0</v>
      </c>
      <c s="2" r="F134">
        <v>0.0</v>
      </c>
      <c s="2" r="G134">
        <v>0.0</v>
      </c>
      <c s="2" r="H134">
        <v>0.0</v>
      </c>
      <c s="2" r="I134">
        <v>0.0</v>
      </c>
      <c s="2" r="J134">
        <v>0.0</v>
      </c>
      <c s="2" r="K134">
        <v>0.0</v>
      </c>
      <c s="2" r="L134">
        <v>0.0</v>
      </c>
      <c s="2" r="M134">
        <v>0.0</v>
      </c>
      <c s="2" r="N134">
        <v>1.0</v>
      </c>
      <c s="2" r="O134">
        <v>51.0</v>
      </c>
      <c s="2" r="P134">
        <v>722.0</v>
      </c>
      <c s="2" r="Q134">
        <v>4.0</v>
      </c>
      <c s="2" r="R134">
        <v>95.2</v>
      </c>
      <c s="2" r="S134">
        <v>120.7</v>
      </c>
      <c s="2" r="T134">
        <v>146.2</v>
      </c>
      <c s="2" r="U134">
        <v>5.0</v>
      </c>
      <c s="2" r="V134">
        <v>5.0</v>
      </c>
      <c s="2" r="W134">
        <v>5.0</v>
      </c>
    </row>
    <row customHeight="1" r="135" ht="15.0">
      <c s="2" r="A135"/>
      <c t="s" s="2" r="B135">
        <v>1434</v>
      </c>
      <c t="s" s="2" r="C135">
        <v>1435</v>
      </c>
      <c t="s" s="2" r="D135">
        <v>1436</v>
      </c>
      <c s="2" r="E135">
        <v>0.0</v>
      </c>
      <c s="2" r="F135">
        <v>0.0</v>
      </c>
      <c s="2" r="G135">
        <v>0.0</v>
      </c>
      <c s="2" r="H135">
        <v>0.0</v>
      </c>
      <c s="2" r="I135">
        <v>0.0</v>
      </c>
      <c s="2" r="J135">
        <v>0.0</v>
      </c>
      <c s="2" r="K135">
        <v>1.0</v>
      </c>
      <c s="2" r="L135">
        <v>7.0</v>
      </c>
      <c s="2" r="M135">
        <v>0.0</v>
      </c>
      <c s="2" r="N135">
        <v>1.0</v>
      </c>
      <c s="2" r="O135">
        <v>50.0</v>
      </c>
      <c s="2" r="P135">
        <v>703.0</v>
      </c>
      <c s="2" r="Q135">
        <v>4.0</v>
      </c>
      <c s="2" r="R135">
        <v>94.0</v>
      </c>
      <c s="2" r="S135">
        <v>119.0</v>
      </c>
      <c s="2" r="T135">
        <v>144.0</v>
      </c>
      <c s="2" r="U135">
        <v>4.0</v>
      </c>
      <c s="2" r="V135">
        <v>6.0</v>
      </c>
      <c s="2" r="W135">
        <v>7.0</v>
      </c>
    </row>
    <row customHeight="1" r="136" ht="15.0">
      <c s="2" r="A136"/>
      <c t="s" s="2" r="B136">
        <v>1437</v>
      </c>
      <c t="s" s="2" r="C136">
        <v>1438</v>
      </c>
      <c t="s" s="2" r="D136">
        <v>1439</v>
      </c>
      <c s="2" r="E136">
        <v>0.0</v>
      </c>
      <c s="2" r="F136">
        <v>0.0</v>
      </c>
      <c s="2" r="G136">
        <v>0.0</v>
      </c>
      <c s="2" r="H136">
        <v>0.0</v>
      </c>
      <c s="2" r="I136">
        <v>0.0</v>
      </c>
      <c s="2" r="J136">
        <v>0.0</v>
      </c>
      <c s="2" r="K136">
        <v>172.0</v>
      </c>
      <c s="2" r="L136">
        <v>572.0</v>
      </c>
      <c s="2" r="M136">
        <v>3.0</v>
      </c>
      <c s="2" r="N136">
        <v>4.0</v>
      </c>
      <c s="2" r="O136">
        <v>42.0</v>
      </c>
      <c s="2" r="P136">
        <v>286.0</v>
      </c>
      <c s="2" r="Q136">
        <v>1.0</v>
      </c>
      <c s="2" r="R136">
        <v>100.0</v>
      </c>
      <c s="2" r="S136">
        <v>121.0</v>
      </c>
      <c s="2" r="T136">
        <v>142.0</v>
      </c>
      <c s="2" r="U136">
        <v>15.0</v>
      </c>
      <c s="2" r="V136">
        <v>14.0</v>
      </c>
      <c s="2" r="W136">
        <v>14.0</v>
      </c>
    </row>
    <row customHeight="1" r="137" ht="15.0">
      <c s="2" r="A137"/>
      <c t="s" s="2" r="B137">
        <v>1440</v>
      </c>
      <c t="s" s="2" r="C137">
        <v>1441</v>
      </c>
      <c t="s" s="2" r="D137">
        <v>1442</v>
      </c>
      <c s="2" r="E137">
        <v>0.0</v>
      </c>
      <c s="2" r="F137">
        <v>0.0</v>
      </c>
      <c s="2" r="G137">
        <v>0.0</v>
      </c>
      <c s="2" r="H137">
        <v>0.0</v>
      </c>
      <c s="2" r="I137">
        <v>0.0</v>
      </c>
      <c s="2" r="J137">
        <v>0.0</v>
      </c>
      <c s="2" r="K137">
        <v>1.0</v>
      </c>
      <c s="2" r="L137">
        <v>7.0</v>
      </c>
      <c s="2" r="M137">
        <v>0.0</v>
      </c>
      <c s="2" r="N137">
        <v>1.0</v>
      </c>
      <c s="2" r="O137">
        <v>52.0</v>
      </c>
      <c s="2" r="P137">
        <v>710.0</v>
      </c>
      <c s="2" r="Q137">
        <v>3.0</v>
      </c>
      <c s="2" r="R137">
        <v>88.7</v>
      </c>
      <c s="2" r="S137">
        <v>114.7</v>
      </c>
      <c s="2" r="T137">
        <v>140.7</v>
      </c>
      <c s="2" r="U137">
        <v>2.0</v>
      </c>
      <c s="2" r="V137">
        <v>2.0</v>
      </c>
      <c s="2" r="W137">
        <v>2.0</v>
      </c>
    </row>
    <row customHeight="1" r="138" ht="15.0">
      <c s="2" r="A138"/>
      <c t="s" s="2" r="B138">
        <v>1443</v>
      </c>
      <c t="s" s="2" r="C138">
        <v>1444</v>
      </c>
      <c t="s" s="2" r="D138">
        <v>1445</v>
      </c>
      <c s="2" r="E138">
        <v>0.0</v>
      </c>
      <c s="2" r="F138">
        <v>0.0</v>
      </c>
      <c s="2" r="G138">
        <v>0.0</v>
      </c>
      <c s="2" r="H138">
        <v>0.0</v>
      </c>
      <c s="2" r="I138">
        <v>0.0</v>
      </c>
      <c s="2" r="J138">
        <v>0.0</v>
      </c>
      <c s="2" r="K138">
        <v>164.0</v>
      </c>
      <c s="2" r="L138">
        <v>715.0</v>
      </c>
      <c s="2" r="M138">
        <v>3.0</v>
      </c>
      <c s="2" r="N138">
        <v>2.0</v>
      </c>
      <c s="2" r="O138">
        <v>23.0</v>
      </c>
      <c s="2" r="P138">
        <v>207.0</v>
      </c>
      <c s="2" r="Q138">
        <v>1.0</v>
      </c>
      <c s="2" r="R138">
        <v>115.6</v>
      </c>
      <c s="2" r="S138">
        <v>127.1</v>
      </c>
      <c s="2" r="T138">
        <v>138.6</v>
      </c>
      <c s="2" r="U138">
        <v>9.0</v>
      </c>
      <c s="2" r="V138">
        <v>7.0</v>
      </c>
      <c s="2" r="W138">
        <v>6.0</v>
      </c>
    </row>
    <row customHeight="1" r="139" ht="15.0">
      <c s="2" r="A139"/>
      <c t="s" s="2" r="B139">
        <v>1446</v>
      </c>
      <c t="s" s="2" r="C139">
        <v>1447</v>
      </c>
      <c t="s" s="2" r="D139">
        <v>1448</v>
      </c>
      <c s="2" r="E139">
        <v>0.0</v>
      </c>
      <c s="2" r="F139">
        <v>0.0</v>
      </c>
      <c s="2" r="G139">
        <v>0.0</v>
      </c>
      <c s="2" r="H139">
        <v>0.0</v>
      </c>
      <c s="2" r="I139">
        <v>0.0</v>
      </c>
      <c s="2" r="J139">
        <v>0.0</v>
      </c>
      <c s="2" r="K139">
        <v>0.0</v>
      </c>
      <c s="2" r="L139">
        <v>0.0</v>
      </c>
      <c s="2" r="M139">
        <v>0.0</v>
      </c>
      <c s="2" r="N139">
        <v>0.0</v>
      </c>
      <c s="2" r="O139">
        <v>48.0</v>
      </c>
      <c s="2" r="P139">
        <v>598.0</v>
      </c>
      <c s="2" r="Q139">
        <v>5.0</v>
      </c>
      <c s="2" r="R139">
        <v>89.8</v>
      </c>
      <c s="2" r="S139">
        <v>113.8</v>
      </c>
      <c s="2" r="T139">
        <v>137.8</v>
      </c>
      <c s="2" r="U139">
        <v>0.0</v>
      </c>
      <c s="2" r="V139">
        <v>0.0</v>
      </c>
      <c s="2" r="W139">
        <v>0.0</v>
      </c>
    </row>
    <row customHeight="1" r="140" ht="15.0">
      <c s="2" r="A140"/>
      <c t="s" s="2" r="B140">
        <v>1449</v>
      </c>
      <c t="s" s="2" r="C140">
        <v>1450</v>
      </c>
      <c t="s" s="2" r="D140">
        <v>1451</v>
      </c>
      <c s="2" r="E140">
        <v>0.0</v>
      </c>
      <c s="2" r="F140">
        <v>0.0</v>
      </c>
      <c s="2" r="G140">
        <v>0.0</v>
      </c>
      <c s="2" r="H140">
        <v>0.0</v>
      </c>
      <c s="2" r="I140">
        <v>0.0</v>
      </c>
      <c s="2" r="J140">
        <v>0.0</v>
      </c>
      <c s="2" r="K140">
        <v>0.0</v>
      </c>
      <c s="2" r="L140">
        <v>0.0</v>
      </c>
      <c s="2" r="M140">
        <v>0.0</v>
      </c>
      <c s="2" r="N140">
        <v>0.0</v>
      </c>
      <c s="2" r="O140">
        <v>42.0</v>
      </c>
      <c s="2" r="P140">
        <v>596.0</v>
      </c>
      <c s="2" r="Q140">
        <v>6.0</v>
      </c>
      <c s="2" r="R140">
        <v>95.6</v>
      </c>
      <c s="2" r="S140">
        <v>116.6</v>
      </c>
      <c s="2" r="T140">
        <v>137.6</v>
      </c>
      <c s="2" r="U140">
        <v>4.0</v>
      </c>
      <c s="2" r="V140">
        <v>3.0</v>
      </c>
      <c s="2" r="W140">
        <v>3.0</v>
      </c>
    </row>
    <row customHeight="1" r="141" ht="15.0">
      <c s="2" r="A141"/>
      <c t="s" s="2" r="B141">
        <v>1452</v>
      </c>
      <c t="s" s="2" r="C141">
        <v>1453</v>
      </c>
      <c t="s" s="2" r="D141">
        <v>1454</v>
      </c>
      <c s="2" r="E141">
        <v>0.0</v>
      </c>
      <c s="2" r="F141">
        <v>0.0</v>
      </c>
      <c s="2" r="G141">
        <v>0.0</v>
      </c>
      <c s="2" r="H141">
        <v>0.0</v>
      </c>
      <c s="2" r="I141">
        <v>0.0</v>
      </c>
      <c s="2" r="J141">
        <v>0.0</v>
      </c>
      <c s="2" r="K141">
        <v>4.0</v>
      </c>
      <c s="2" r="L141">
        <v>21.0</v>
      </c>
      <c s="2" r="M141">
        <v>0.0</v>
      </c>
      <c s="2" r="N141">
        <v>1.0</v>
      </c>
      <c s="2" r="O141">
        <v>47.0</v>
      </c>
      <c s="2" r="P141">
        <v>699.0</v>
      </c>
      <c s="2" r="Q141">
        <v>3.0</v>
      </c>
      <c s="2" r="R141">
        <v>88.0</v>
      </c>
      <c s="2" r="S141">
        <v>111.5</v>
      </c>
      <c s="2" r="T141">
        <v>135.0</v>
      </c>
      <c s="2" r="U141">
        <v>10.0</v>
      </c>
      <c s="2" r="V141">
        <v>10.0</v>
      </c>
      <c s="2" r="W141">
        <v>12.0</v>
      </c>
    </row>
    <row customHeight="1" r="142" ht="15.0">
      <c s="2" r="A142"/>
      <c t="s" s="2" r="B142">
        <v>1455</v>
      </c>
      <c t="s" s="2" r="C142">
        <v>1456</v>
      </c>
      <c t="s" s="2" r="D142">
        <v>1457</v>
      </c>
      <c s="2" r="E142">
        <v>0.0</v>
      </c>
      <c s="2" r="F142">
        <v>0.0</v>
      </c>
      <c s="2" r="G142">
        <v>0.0</v>
      </c>
      <c s="2" r="H142">
        <v>0.0</v>
      </c>
      <c s="2" r="I142">
        <v>0.0</v>
      </c>
      <c s="2" r="J142">
        <v>0.0</v>
      </c>
      <c s="2" r="K142">
        <v>0.0</v>
      </c>
      <c s="2" r="L142">
        <v>0.0</v>
      </c>
      <c s="2" r="M142">
        <v>0.0</v>
      </c>
      <c s="2" r="N142">
        <v>1.0</v>
      </c>
      <c s="2" r="O142">
        <v>47.0</v>
      </c>
      <c s="2" r="P142">
        <v>647.0</v>
      </c>
      <c s="2" r="Q142">
        <v>4.0</v>
      </c>
      <c s="2" r="R142">
        <v>87.7</v>
      </c>
      <c s="2" r="S142">
        <v>111.2</v>
      </c>
      <c s="2" r="T142">
        <v>134.7</v>
      </c>
      <c s="2" r="U142">
        <v>0.0</v>
      </c>
      <c s="2" r="V142">
        <v>0.0</v>
      </c>
      <c s="2" r="W142">
        <v>0.0</v>
      </c>
    </row>
    <row customHeight="1" r="143" ht="15.0">
      <c s="2" r="A143"/>
      <c t="s" s="2" r="B143">
        <v>1458</v>
      </c>
      <c t="s" s="2" r="C143">
        <v>1459</v>
      </c>
      <c t="s" s="2" r="D143">
        <v>1460</v>
      </c>
      <c s="2" r="E143">
        <v>0.0</v>
      </c>
      <c s="2" r="F143">
        <v>0.0</v>
      </c>
      <c s="2" r="G143">
        <v>0.0</v>
      </c>
      <c s="2" r="H143">
        <v>0.0</v>
      </c>
      <c s="2" r="I143">
        <v>0.0</v>
      </c>
      <c s="2" r="J143">
        <v>0.0</v>
      </c>
      <c s="2" r="K143">
        <v>78.0</v>
      </c>
      <c s="2" r="L143">
        <v>316.0</v>
      </c>
      <c s="2" r="M143">
        <v>2.0</v>
      </c>
      <c s="2" r="N143">
        <v>2.0</v>
      </c>
      <c s="2" r="O143">
        <v>49.0</v>
      </c>
      <c s="2" r="P143">
        <v>405.0</v>
      </c>
      <c s="2" r="Q143">
        <v>1.0</v>
      </c>
      <c s="2" r="R143">
        <v>85.5</v>
      </c>
      <c s="2" r="S143">
        <v>110.0</v>
      </c>
      <c s="2" r="T143">
        <v>134.5</v>
      </c>
      <c s="2" r="U143">
        <v>1.0</v>
      </c>
      <c s="2" r="V143">
        <v>2.0</v>
      </c>
      <c s="2" r="W143">
        <v>3.0</v>
      </c>
    </row>
    <row customHeight="1" r="144" ht="15.0">
      <c s="2" r="A144"/>
      <c t="s" s="2" r="B144">
        <v>1461</v>
      </c>
      <c t="s" s="2" r="C144">
        <v>1462</v>
      </c>
      <c t="s" s="2" r="D144">
        <v>1463</v>
      </c>
      <c s="2" r="E144">
        <v>0.0</v>
      </c>
      <c s="2" r="F144">
        <v>0.0</v>
      </c>
      <c s="2" r="G144">
        <v>0.0</v>
      </c>
      <c s="2" r="H144">
        <v>0.0</v>
      </c>
      <c s="2" r="I144">
        <v>0.0</v>
      </c>
      <c s="2" r="J144">
        <v>0.0</v>
      </c>
      <c s="2" r="K144">
        <v>1.0</v>
      </c>
      <c s="2" r="L144">
        <v>9.0</v>
      </c>
      <c s="2" r="M144">
        <v>0.0</v>
      </c>
      <c s="2" r="N144">
        <v>2.0</v>
      </c>
      <c s="2" r="O144">
        <v>49.0</v>
      </c>
      <c s="2" r="P144">
        <v>701.0</v>
      </c>
      <c s="2" r="Q144">
        <v>3.0</v>
      </c>
      <c s="2" r="R144">
        <v>84.95</v>
      </c>
      <c s="2" r="S144">
        <v>109.45</v>
      </c>
      <c s="2" r="T144">
        <v>133.95</v>
      </c>
      <c s="2" r="U144">
        <v>0.0</v>
      </c>
      <c s="2" r="V144">
        <v>0.0</v>
      </c>
      <c s="2" r="W144">
        <v>0.0</v>
      </c>
    </row>
    <row customHeight="1" r="145" ht="15.0">
      <c s="2" r="A145"/>
      <c t="s" s="2" r="B145">
        <v>1464</v>
      </c>
      <c t="s" s="2" r="C145">
        <v>1465</v>
      </c>
      <c t="s" s="2" r="D145">
        <v>1466</v>
      </c>
      <c s="2" r="E145">
        <v>0.0</v>
      </c>
      <c s="2" r="F145">
        <v>0.0</v>
      </c>
      <c s="2" r="G145">
        <v>0.0</v>
      </c>
      <c s="2" r="H145">
        <v>0.0</v>
      </c>
      <c s="2" r="I145">
        <v>0.0</v>
      </c>
      <c s="2" r="J145">
        <v>0.0</v>
      </c>
      <c s="2" r="K145">
        <v>0.0</v>
      </c>
      <c s="2" r="L145">
        <v>0.0</v>
      </c>
      <c s="2" r="M145">
        <v>0.0</v>
      </c>
      <c s="2" r="N145">
        <v>0.0</v>
      </c>
      <c s="2" r="O145">
        <v>48.0</v>
      </c>
      <c s="2" r="P145">
        <v>551.0</v>
      </c>
      <c s="2" r="Q145">
        <v>5.0</v>
      </c>
      <c s="2" r="R145">
        <v>85.1</v>
      </c>
      <c s="2" r="S145">
        <v>109.1</v>
      </c>
      <c s="2" r="T145">
        <v>133.1</v>
      </c>
      <c s="2" r="U145">
        <v>0.0</v>
      </c>
      <c s="2" r="V145">
        <v>0.0</v>
      </c>
      <c s="2" r="W145">
        <v>0.0</v>
      </c>
    </row>
    <row customHeight="1" r="146" ht="15.0">
      <c s="2" r="A146"/>
      <c t="s" s="2" r="B146">
        <v>1467</v>
      </c>
      <c t="s" s="2" r="C146">
        <v>1468</v>
      </c>
      <c t="s" s="2" r="D146">
        <v>1469</v>
      </c>
      <c s="2" r="E146">
        <v>0.0</v>
      </c>
      <c s="2" r="F146">
        <v>0.0</v>
      </c>
      <c s="2" r="G146">
        <v>0.0</v>
      </c>
      <c s="2" r="H146">
        <v>0.0</v>
      </c>
      <c s="2" r="I146">
        <v>0.0</v>
      </c>
      <c s="2" r="J146">
        <v>0.0</v>
      </c>
      <c s="2" r="K146">
        <v>0.0</v>
      </c>
      <c s="2" r="L146">
        <v>0.0</v>
      </c>
      <c s="2" r="M146">
        <v>0.0</v>
      </c>
      <c s="2" r="N146">
        <v>1.0</v>
      </c>
      <c s="2" r="O146">
        <v>48.0</v>
      </c>
      <c s="2" r="P146">
        <v>620.0</v>
      </c>
      <c s="2" r="Q146">
        <v>4.0</v>
      </c>
      <c s="2" r="R146">
        <v>85.0</v>
      </c>
      <c s="2" r="S146">
        <v>109.0</v>
      </c>
      <c s="2" r="T146">
        <v>133.0</v>
      </c>
      <c s="2" r="U146">
        <v>5.0</v>
      </c>
      <c s="2" r="V146">
        <v>5.0</v>
      </c>
      <c s="2" r="W146">
        <v>6.0</v>
      </c>
    </row>
    <row customHeight="1" r="147" ht="15.0">
      <c s="2" r="A147"/>
      <c t="s" s="2" r="B147">
        <v>1470</v>
      </c>
      <c t="s" s="2" r="C147">
        <v>1471</v>
      </c>
      <c t="s" s="2" r="D147">
        <v>1472</v>
      </c>
      <c s="2" r="E147">
        <v>0.0</v>
      </c>
      <c s="2" r="F147">
        <v>0.0</v>
      </c>
      <c s="2" r="G147">
        <v>0.0</v>
      </c>
      <c s="2" r="H147">
        <v>0.0</v>
      </c>
      <c s="2" r="I147">
        <v>0.0</v>
      </c>
      <c s="2" r="J147">
        <v>0.0</v>
      </c>
      <c s="2" r="K147">
        <v>1.0</v>
      </c>
      <c s="2" r="L147">
        <v>8.0</v>
      </c>
      <c s="2" r="M147">
        <v>0.0</v>
      </c>
      <c s="2" r="N147">
        <v>1.0</v>
      </c>
      <c s="2" r="O147">
        <v>49.0</v>
      </c>
      <c s="2" r="P147">
        <v>662.0</v>
      </c>
      <c s="2" r="Q147">
        <v>3.0</v>
      </c>
      <c s="2" r="R147">
        <v>84.0</v>
      </c>
      <c s="2" r="S147">
        <v>108.5</v>
      </c>
      <c s="2" r="T147">
        <v>133.0</v>
      </c>
      <c s="2" r="U147">
        <v>0.0</v>
      </c>
      <c s="2" r="V147">
        <v>0.0</v>
      </c>
      <c s="2" r="W147">
        <v>0.0</v>
      </c>
    </row>
    <row customHeight="1" r="148" ht="15.0">
      <c s="2" r="A148"/>
      <c t="s" s="2" r="B148">
        <v>1473</v>
      </c>
      <c t="s" s="2" r="C148">
        <v>1474</v>
      </c>
      <c t="s" s="2" r="D148">
        <v>1475</v>
      </c>
      <c s="2" r="E148">
        <v>0.0</v>
      </c>
      <c s="2" r="F148">
        <v>0.0</v>
      </c>
      <c s="2" r="G148">
        <v>0.0</v>
      </c>
      <c s="2" r="H148">
        <v>0.0</v>
      </c>
      <c s="2" r="I148">
        <v>0.0</v>
      </c>
      <c s="2" r="J148">
        <v>0.0</v>
      </c>
      <c s="2" r="K148">
        <v>6.0</v>
      </c>
      <c s="2" r="L148">
        <v>50.0</v>
      </c>
      <c s="2" r="M148">
        <v>0.0</v>
      </c>
      <c s="2" r="N148">
        <v>2.0</v>
      </c>
      <c s="2" r="O148">
        <v>48.0</v>
      </c>
      <c s="2" r="P148">
        <v>649.0</v>
      </c>
      <c s="2" r="Q148">
        <v>3.0</v>
      </c>
      <c s="2" r="R148">
        <v>84.9</v>
      </c>
      <c s="2" r="S148">
        <v>108.9</v>
      </c>
      <c s="2" r="T148">
        <v>132.9</v>
      </c>
      <c s="2" r="U148">
        <v>5.0</v>
      </c>
      <c s="2" r="V148">
        <v>6.0</v>
      </c>
      <c s="2" r="W148">
        <v>6.0</v>
      </c>
    </row>
    <row customHeight="1" r="149" ht="15.0">
      <c s="2" r="A149"/>
      <c t="s" s="2" r="B149">
        <v>1476</v>
      </c>
      <c t="s" s="2" r="C149">
        <v>1477</v>
      </c>
      <c t="s" s="2" r="D149">
        <v>1478</v>
      </c>
      <c s="2" r="E149">
        <v>0.0</v>
      </c>
      <c s="2" r="F149">
        <v>0.0</v>
      </c>
      <c s="2" r="G149">
        <v>0.0</v>
      </c>
      <c s="2" r="H149">
        <v>0.0</v>
      </c>
      <c s="2" r="I149">
        <v>0.0</v>
      </c>
      <c s="2" r="J149">
        <v>0.0</v>
      </c>
      <c s="2" r="K149">
        <v>111.0</v>
      </c>
      <c s="2" r="L149">
        <v>513.0</v>
      </c>
      <c s="2" r="M149">
        <v>3.0</v>
      </c>
      <c s="2" r="N149">
        <v>1.0</v>
      </c>
      <c s="2" r="O149">
        <v>35.0</v>
      </c>
      <c s="2" r="P149">
        <v>266.0</v>
      </c>
      <c s="2" r="Q149">
        <v>1.0</v>
      </c>
      <c s="2" r="R149">
        <v>97.9</v>
      </c>
      <c s="2" r="S149">
        <v>115.4</v>
      </c>
      <c s="2" r="T149">
        <v>132.9</v>
      </c>
      <c s="2" r="U149">
        <v>6.0</v>
      </c>
      <c s="2" r="V149">
        <v>6.0</v>
      </c>
      <c s="2" r="W149">
        <v>6.0</v>
      </c>
    </row>
    <row customHeight="1" r="150" ht="15.0">
      <c s="2" r="A150"/>
      <c t="s" s="2" r="B150">
        <v>1479</v>
      </c>
      <c t="s" s="2" r="C150">
        <v>1480</v>
      </c>
      <c t="s" s="2" r="D150">
        <v>1481</v>
      </c>
      <c s="2" r="E150">
        <v>332.0</v>
      </c>
      <c s="2" r="F150">
        <v>196.0</v>
      </c>
      <c s="2" r="G150">
        <v>59.0</v>
      </c>
      <c s="2" r="H150">
        <v>2105.0</v>
      </c>
      <c s="2" r="I150">
        <v>11.0</v>
      </c>
      <c s="2" r="J150">
        <v>6.0</v>
      </c>
      <c s="2" r="K150">
        <v>38.0</v>
      </c>
      <c s="2" r="L150">
        <v>143.0</v>
      </c>
      <c s="2" r="M150">
        <v>1.0</v>
      </c>
      <c s="2" r="N150">
        <v>3.0</v>
      </c>
      <c s="2" r="O150">
        <v>0.0</v>
      </c>
      <c s="2" r="P150">
        <v>0.0</v>
      </c>
      <c s="2" r="Q150">
        <v>0.0</v>
      </c>
      <c s="2" r="R150">
        <v>132.9</v>
      </c>
      <c s="2" r="S150">
        <v>132.9</v>
      </c>
      <c s="2" r="T150">
        <v>132.9</v>
      </c>
      <c s="2" r="U150">
        <v>0.0</v>
      </c>
      <c s="2" r="V150">
        <v>0.0</v>
      </c>
      <c s="2" r="W150">
        <v>0.0</v>
      </c>
    </row>
    <row customHeight="1" r="151" ht="15.0">
      <c s="2" r="A151"/>
      <c t="s" s="2" r="B151">
        <v>1482</v>
      </c>
      <c t="s" s="2" r="C151">
        <v>1483</v>
      </c>
      <c t="s" s="2" r="D151">
        <v>1484</v>
      </c>
      <c s="2" r="E151">
        <v>0.0</v>
      </c>
      <c s="2" r="F151">
        <v>0.0</v>
      </c>
      <c s="2" r="G151">
        <v>0.0</v>
      </c>
      <c s="2" r="H151">
        <v>0.0</v>
      </c>
      <c s="2" r="I151">
        <v>0.0</v>
      </c>
      <c s="2" r="J151">
        <v>0.0</v>
      </c>
      <c s="2" r="K151">
        <v>0.0</v>
      </c>
      <c s="2" r="L151">
        <v>0.0</v>
      </c>
      <c s="2" r="M151">
        <v>0.0</v>
      </c>
      <c s="2" r="N151">
        <v>0.0</v>
      </c>
      <c s="2" r="O151">
        <v>44.0</v>
      </c>
      <c s="2" r="P151">
        <v>647.0</v>
      </c>
      <c s="2" r="Q151">
        <v>4.0</v>
      </c>
      <c s="2" r="R151">
        <v>88.7</v>
      </c>
      <c s="2" r="S151">
        <v>110.7</v>
      </c>
      <c s="2" r="T151">
        <v>132.7</v>
      </c>
      <c s="2" r="U151">
        <v>1.0</v>
      </c>
      <c s="2" r="V151">
        <v>0.0</v>
      </c>
      <c s="2" r="W151">
        <v>0.0</v>
      </c>
    </row>
    <row customHeight="1" r="152" ht="15.0">
      <c s="2" r="A152"/>
      <c t="s" s="2" r="B152">
        <v>1485</v>
      </c>
      <c t="s" s="2" r="C152">
        <v>1486</v>
      </c>
      <c t="s" s="2" r="D152">
        <v>1487</v>
      </c>
      <c s="2" r="E152">
        <v>0.0</v>
      </c>
      <c s="2" r="F152">
        <v>0.0</v>
      </c>
      <c s="2" r="G152">
        <v>0.0</v>
      </c>
      <c s="2" r="H152">
        <v>0.0</v>
      </c>
      <c s="2" r="I152">
        <v>0.0</v>
      </c>
      <c s="2" r="J152">
        <v>0.0</v>
      </c>
      <c s="2" r="K152">
        <v>0.0</v>
      </c>
      <c s="2" r="L152">
        <v>0.0</v>
      </c>
      <c s="2" r="M152">
        <v>0.0</v>
      </c>
      <c s="2" r="N152">
        <v>1.0</v>
      </c>
      <c s="2" r="O152">
        <v>49.0</v>
      </c>
      <c s="2" r="P152">
        <v>595.0</v>
      </c>
      <c s="2" r="Q152">
        <v>4.0</v>
      </c>
      <c s="2" r="R152">
        <v>82.5</v>
      </c>
      <c s="2" r="S152">
        <v>107.0</v>
      </c>
      <c s="2" r="T152">
        <v>131.5</v>
      </c>
      <c s="2" r="U152">
        <v>0.0</v>
      </c>
      <c s="2" r="V152">
        <v>0.0</v>
      </c>
      <c s="2" r="W152">
        <v>0.0</v>
      </c>
    </row>
    <row customHeight="1" r="153" ht="15.0">
      <c s="2" r="A153"/>
      <c t="s" s="2" r="B153">
        <v>1488</v>
      </c>
      <c t="s" s="2" r="C153">
        <v>1489</v>
      </c>
      <c t="s" s="2" r="D153">
        <v>1490</v>
      </c>
      <c s="2" r="E153">
        <v>380.0</v>
      </c>
      <c s="2" r="F153">
        <v>226.0</v>
      </c>
      <c s="2" r="G153">
        <v>59.5</v>
      </c>
      <c s="2" r="H153">
        <v>2435.0</v>
      </c>
      <c s="2" r="I153">
        <v>13.0</v>
      </c>
      <c s="2" r="J153">
        <v>10.0</v>
      </c>
      <c s="2" r="K153">
        <v>14.0</v>
      </c>
      <c s="2" r="L153">
        <v>40.0</v>
      </c>
      <c s="2" r="M153">
        <v>0.0</v>
      </c>
      <c s="2" r="N153">
        <v>2.0</v>
      </c>
      <c s="2" r="O153">
        <v>0.0</v>
      </c>
      <c s="2" r="P153">
        <v>0.0</v>
      </c>
      <c s="2" r="Q153">
        <v>0.0</v>
      </c>
      <c s="2" r="R153">
        <v>131.0</v>
      </c>
      <c s="2" r="S153">
        <v>131.0</v>
      </c>
      <c s="2" r="T153">
        <v>131.0</v>
      </c>
      <c s="2" r="U153">
        <v>0.0</v>
      </c>
      <c s="2" r="V153">
        <v>0.0</v>
      </c>
      <c s="2" r="W153">
        <v>0.0</v>
      </c>
    </row>
    <row customHeight="1" r="154" ht="15.0">
      <c s="2" r="A154"/>
      <c t="s" s="2" r="B154">
        <v>1491</v>
      </c>
      <c t="s" s="2" r="C154">
        <v>1492</v>
      </c>
      <c t="s" s="2" r="D154">
        <v>1493</v>
      </c>
      <c s="2" r="E154">
        <v>0.0</v>
      </c>
      <c s="2" r="F154">
        <v>0.0</v>
      </c>
      <c s="2" r="G154">
        <v>0.0</v>
      </c>
      <c s="2" r="H154">
        <v>0.0</v>
      </c>
      <c s="2" r="I154">
        <v>0.0</v>
      </c>
      <c s="2" r="J154">
        <v>0.0</v>
      </c>
      <c s="2" r="K154">
        <v>132.0</v>
      </c>
      <c s="2" r="L154">
        <v>623.0</v>
      </c>
      <c s="2" r="M154">
        <v>4.0</v>
      </c>
      <c s="2" r="N154">
        <v>1.0</v>
      </c>
      <c s="2" r="O154">
        <v>27.0</v>
      </c>
      <c s="2" r="P154">
        <v>166.0</v>
      </c>
      <c s="2" r="Q154">
        <v>1.0</v>
      </c>
      <c s="2" r="R154">
        <v>103.9</v>
      </c>
      <c s="2" r="S154">
        <v>117.4</v>
      </c>
      <c s="2" r="T154">
        <v>130.9</v>
      </c>
      <c s="2" r="U154">
        <v>4.0</v>
      </c>
      <c s="2" r="V154">
        <v>3.0</v>
      </c>
      <c s="2" r="W154">
        <v>2.0</v>
      </c>
    </row>
    <row customHeight="1" r="155" ht="15.0">
      <c s="2" r="A155"/>
      <c t="s" s="2" r="B155">
        <v>1494</v>
      </c>
      <c t="s" s="2" r="C155">
        <v>1495</v>
      </c>
      <c t="s" s="2" r="D155">
        <v>1496</v>
      </c>
      <c s="2" r="E155">
        <v>0.0</v>
      </c>
      <c s="2" r="F155">
        <v>0.0</v>
      </c>
      <c s="2" r="G155">
        <v>0.0</v>
      </c>
      <c s="2" r="H155">
        <v>0.0</v>
      </c>
      <c s="2" r="I155">
        <v>0.0</v>
      </c>
      <c s="2" r="J155">
        <v>0.0</v>
      </c>
      <c s="2" r="K155">
        <v>0.0</v>
      </c>
      <c s="2" r="L155">
        <v>0.0</v>
      </c>
      <c s="2" r="M155">
        <v>0.0</v>
      </c>
      <c s="2" r="N155">
        <v>0.0</v>
      </c>
      <c s="2" r="O155">
        <v>47.0</v>
      </c>
      <c s="2" r="P155">
        <v>648.0</v>
      </c>
      <c s="2" r="Q155">
        <v>3.0</v>
      </c>
      <c s="2" r="R155">
        <v>82.8</v>
      </c>
      <c s="2" r="S155">
        <v>106.3</v>
      </c>
      <c s="2" r="T155">
        <v>129.8</v>
      </c>
      <c s="2" r="U155">
        <v>0.0</v>
      </c>
      <c s="2" r="V155">
        <v>0.0</v>
      </c>
      <c s="2" r="W155">
        <v>0.0</v>
      </c>
    </row>
    <row customHeight="1" r="156" ht="15.0">
      <c s="2" r="A156"/>
      <c t="s" s="2" r="B156">
        <v>1497</v>
      </c>
      <c t="s" s="2" r="C156">
        <v>1498</v>
      </c>
      <c t="s" s="2" r="D156">
        <v>1499</v>
      </c>
      <c s="2" r="E156">
        <v>0.0</v>
      </c>
      <c s="2" r="F156">
        <v>0.0</v>
      </c>
      <c s="2" r="G156">
        <v>0.0</v>
      </c>
      <c s="2" r="H156">
        <v>0.0</v>
      </c>
      <c s="2" r="I156">
        <v>0.0</v>
      </c>
      <c s="2" r="J156">
        <v>0.0</v>
      </c>
      <c s="2" r="K156">
        <v>5.0</v>
      </c>
      <c s="2" r="L156">
        <v>26.0</v>
      </c>
      <c s="2" r="M156">
        <v>0.0</v>
      </c>
      <c s="2" r="N156">
        <v>2.0</v>
      </c>
      <c s="2" r="O156">
        <v>42.0</v>
      </c>
      <c s="2" r="P156">
        <v>629.0</v>
      </c>
      <c s="2" r="Q156">
        <v>4.0</v>
      </c>
      <c s="2" r="R156">
        <v>86.5</v>
      </c>
      <c s="2" r="S156">
        <v>107.5</v>
      </c>
      <c s="2" r="T156">
        <v>128.5</v>
      </c>
      <c s="2" r="U156">
        <v>4.0</v>
      </c>
      <c s="2" r="V156">
        <v>4.0</v>
      </c>
      <c s="2" r="W156">
        <v>4.0</v>
      </c>
    </row>
    <row customHeight="1" r="157" ht="15.0">
      <c s="2" r="A157"/>
      <c t="s" s="2" r="B157">
        <v>1500</v>
      </c>
      <c t="s" s="2" r="C157">
        <v>1501</v>
      </c>
      <c t="s" s="2" r="D157">
        <v>1502</v>
      </c>
      <c s="2" r="E157">
        <v>0.0</v>
      </c>
      <c s="2" r="F157">
        <v>0.0</v>
      </c>
      <c s="2" r="G157">
        <v>0.0</v>
      </c>
      <c s="2" r="H157">
        <v>0.0</v>
      </c>
      <c s="2" r="I157">
        <v>0.0</v>
      </c>
      <c s="2" r="J157">
        <v>0.0</v>
      </c>
      <c s="2" r="K157">
        <v>3.0</v>
      </c>
      <c s="2" r="L157">
        <v>18.0</v>
      </c>
      <c s="2" r="M157">
        <v>0.0</v>
      </c>
      <c s="2" r="N157">
        <v>1.0</v>
      </c>
      <c s="2" r="O157">
        <v>41.0</v>
      </c>
      <c s="2" r="P157">
        <v>623.0</v>
      </c>
      <c s="2" r="Q157">
        <v>4.0</v>
      </c>
      <c s="2" r="R157">
        <v>86.7</v>
      </c>
      <c s="2" r="S157">
        <v>107.2</v>
      </c>
      <c s="2" r="T157">
        <v>127.7</v>
      </c>
      <c s="2" r="U157">
        <v>0.0</v>
      </c>
      <c s="2" r="V157">
        <v>0.0</v>
      </c>
      <c s="2" r="W157">
        <v>0.0</v>
      </c>
    </row>
    <row customHeight="1" r="158" ht="15.0">
      <c s="2" r="A158"/>
      <c t="s" s="2" r="B158">
        <v>1503</v>
      </c>
      <c t="s" s="2" r="C158">
        <v>1504</v>
      </c>
      <c t="s" s="2" r="D158">
        <v>1505</v>
      </c>
      <c s="2" r="E158">
        <v>0.0</v>
      </c>
      <c s="2" r="F158">
        <v>0.0</v>
      </c>
      <c s="2" r="G158">
        <v>0.0</v>
      </c>
      <c s="2" r="H158">
        <v>0.0</v>
      </c>
      <c s="2" r="I158">
        <v>0.0</v>
      </c>
      <c s="2" r="J158">
        <v>0.0</v>
      </c>
      <c s="2" r="K158">
        <v>2.0</v>
      </c>
      <c s="2" r="L158">
        <v>16.0</v>
      </c>
      <c s="2" r="M158">
        <v>0.0</v>
      </c>
      <c s="2" r="N158">
        <v>1.0</v>
      </c>
      <c s="2" r="O158">
        <v>45.0</v>
      </c>
      <c s="2" r="P158">
        <v>646.0</v>
      </c>
      <c s="2" r="Q158">
        <v>3.0</v>
      </c>
      <c s="2" r="R158">
        <v>82.55</v>
      </c>
      <c s="2" r="S158">
        <v>105.05</v>
      </c>
      <c s="2" r="T158">
        <v>127.55</v>
      </c>
      <c s="2" r="U158">
        <v>0.0</v>
      </c>
      <c s="2" r="V158">
        <v>0.0</v>
      </c>
      <c s="2" r="W158">
        <v>0.0</v>
      </c>
    </row>
    <row customHeight="1" r="159" ht="15.0">
      <c s="2" r="A159"/>
      <c t="s" s="2" r="B159">
        <v>1506</v>
      </c>
      <c t="s" s="2" r="C159">
        <v>1507</v>
      </c>
      <c t="s" s="2" r="D159">
        <v>1508</v>
      </c>
      <c s="2" r="E159">
        <v>0.0</v>
      </c>
      <c s="2" r="F159">
        <v>0.0</v>
      </c>
      <c s="2" r="G159">
        <v>0.0</v>
      </c>
      <c s="2" r="H159">
        <v>0.0</v>
      </c>
      <c s="2" r="I159">
        <v>0.0</v>
      </c>
      <c s="2" r="J159">
        <v>0.0</v>
      </c>
      <c s="2" r="K159">
        <v>5.0</v>
      </c>
      <c s="2" r="L159">
        <v>32.0</v>
      </c>
      <c s="2" r="M159">
        <v>0.0</v>
      </c>
      <c s="2" r="N159">
        <v>0.0</v>
      </c>
      <c s="2" r="O159">
        <v>52.0</v>
      </c>
      <c s="2" r="P159">
        <v>601.0</v>
      </c>
      <c s="2" r="Q159">
        <v>2.0</v>
      </c>
      <c s="2" r="R159">
        <v>75.3</v>
      </c>
      <c s="2" r="S159">
        <v>101.3</v>
      </c>
      <c s="2" r="T159">
        <v>127.3</v>
      </c>
      <c s="2" r="U159">
        <v>0.0</v>
      </c>
      <c s="2" r="V159">
        <v>0.0</v>
      </c>
      <c s="2" r="W159">
        <v>0.0</v>
      </c>
    </row>
    <row customHeight="1" r="160" ht="15.0">
      <c s="2" r="A160"/>
      <c t="s" s="2" r="B160">
        <v>1509</v>
      </c>
      <c t="s" s="2" r="C160">
        <v>1510</v>
      </c>
      <c t="s" s="2" r="D160">
        <v>1511</v>
      </c>
      <c s="2" r="E160">
        <v>0.0</v>
      </c>
      <c s="2" r="F160">
        <v>0.0</v>
      </c>
      <c s="2" r="G160">
        <v>0.0</v>
      </c>
      <c s="2" r="H160">
        <v>0.0</v>
      </c>
      <c s="2" r="I160">
        <v>0.0</v>
      </c>
      <c s="2" r="J160">
        <v>0.0</v>
      </c>
      <c s="2" r="K160">
        <v>0.0</v>
      </c>
      <c s="2" r="L160">
        <v>0.0</v>
      </c>
      <c s="2" r="M160">
        <v>0.0</v>
      </c>
      <c s="2" r="N160">
        <v>1.0</v>
      </c>
      <c s="2" r="O160">
        <v>45.0</v>
      </c>
      <c s="2" r="P160">
        <v>572.0</v>
      </c>
      <c s="2" r="Q160">
        <v>4.0</v>
      </c>
      <c s="2" r="R160">
        <v>81.6</v>
      </c>
      <c s="2" r="S160">
        <v>104.1</v>
      </c>
      <c s="2" r="T160">
        <v>126.6</v>
      </c>
      <c s="2" r="U160">
        <v>1.0</v>
      </c>
      <c s="2" r="V160">
        <v>0.0</v>
      </c>
      <c s="2" r="W160">
        <v>0.0</v>
      </c>
    </row>
    <row customHeight="1" r="161" ht="15.0">
      <c s="2" r="A161"/>
      <c t="s" s="2" r="B161">
        <v>1512</v>
      </c>
      <c t="s" s="2" r="C161">
        <v>1513</v>
      </c>
      <c t="s" s="2" r="D161">
        <v>1514</v>
      </c>
      <c s="2" r="E161">
        <v>0.0</v>
      </c>
      <c s="2" r="F161">
        <v>0.0</v>
      </c>
      <c s="2" r="G161">
        <v>0.0</v>
      </c>
      <c s="2" r="H161">
        <v>0.0</v>
      </c>
      <c s="2" r="I161">
        <v>0.0</v>
      </c>
      <c s="2" r="J161">
        <v>0.0</v>
      </c>
      <c s="2" r="K161">
        <v>0.0</v>
      </c>
      <c s="2" r="L161">
        <v>0.0</v>
      </c>
      <c s="2" r="M161">
        <v>0.0</v>
      </c>
      <c s="2" r="N161">
        <v>0.0</v>
      </c>
      <c s="2" r="O161">
        <v>47.0</v>
      </c>
      <c s="2" r="P161">
        <v>496.0</v>
      </c>
      <c s="2" r="Q161">
        <v>5.0</v>
      </c>
      <c s="2" r="R161">
        <v>79.6</v>
      </c>
      <c s="2" r="S161">
        <v>103.1</v>
      </c>
      <c s="2" r="T161">
        <v>126.6</v>
      </c>
      <c s="2" r="U161">
        <v>0.0</v>
      </c>
      <c s="2" r="V161">
        <v>0.0</v>
      </c>
      <c s="2" r="W161">
        <v>0.0</v>
      </c>
    </row>
    <row customHeight="1" r="162" ht="15.0">
      <c s="2" r="A162"/>
      <c t="s" s="2" r="B162">
        <v>1515</v>
      </c>
      <c t="s" s="2" r="C162">
        <v>1516</v>
      </c>
      <c t="s" s="2" r="D162">
        <v>1517</v>
      </c>
      <c s="2" r="E162">
        <v>0.0</v>
      </c>
      <c s="2" r="F162">
        <v>0.0</v>
      </c>
      <c s="2" r="G162">
        <v>0.0</v>
      </c>
      <c s="2" r="H162">
        <v>0.0</v>
      </c>
      <c s="2" r="I162">
        <v>0.0</v>
      </c>
      <c s="2" r="J162">
        <v>0.0</v>
      </c>
      <c s="2" r="K162">
        <v>145.0</v>
      </c>
      <c s="2" r="L162">
        <v>696.0</v>
      </c>
      <c s="2" r="M162">
        <v>6.0</v>
      </c>
      <c s="2" r="N162">
        <v>0.0</v>
      </c>
      <c s="2" r="O162">
        <v>12.0</v>
      </c>
      <c s="2" r="P162">
        <v>76.0</v>
      </c>
      <c s="2" r="Q162">
        <v>0.0</v>
      </c>
      <c s="2" r="R162">
        <v>114.4</v>
      </c>
      <c s="2" r="S162">
        <v>120.4</v>
      </c>
      <c s="2" r="T162">
        <v>126.4</v>
      </c>
      <c s="2" r="U162">
        <v>6.0</v>
      </c>
      <c s="2" r="V162">
        <v>4.0</v>
      </c>
      <c s="2" r="W162">
        <v>1.0</v>
      </c>
    </row>
    <row customHeight="1" r="163" ht="15.0">
      <c s="2" r="A163"/>
      <c t="s" s="2" r="B163">
        <v>1518</v>
      </c>
      <c t="s" s="2" r="C163">
        <v>1519</v>
      </c>
      <c t="s" s="2" r="D163">
        <v>1520</v>
      </c>
      <c s="2" r="E163">
        <v>0.0</v>
      </c>
      <c s="2" r="F163">
        <v>0.0</v>
      </c>
      <c s="2" r="G163">
        <v>0.0</v>
      </c>
      <c s="2" r="H163">
        <v>0.0</v>
      </c>
      <c s="2" r="I163">
        <v>0.0</v>
      </c>
      <c s="2" r="J163">
        <v>0.0</v>
      </c>
      <c s="2" r="K163">
        <v>127.0</v>
      </c>
      <c s="2" r="L163">
        <v>564.0</v>
      </c>
      <c s="2" r="M163">
        <v>2.0</v>
      </c>
      <c s="2" r="N163">
        <v>2.0</v>
      </c>
      <c s="2" r="O163">
        <v>32.0</v>
      </c>
      <c s="2" r="P163">
        <v>223.0</v>
      </c>
      <c s="2" r="Q163">
        <v>1.0</v>
      </c>
      <c s="2" r="R163">
        <v>92.7</v>
      </c>
      <c s="2" r="S163">
        <v>108.7</v>
      </c>
      <c s="2" r="T163">
        <v>124.7</v>
      </c>
      <c s="2" r="U163">
        <v>5.0</v>
      </c>
      <c s="2" r="V163">
        <v>4.0</v>
      </c>
      <c s="2" r="W163">
        <v>3.0</v>
      </c>
    </row>
    <row customHeight="1" r="164" ht="15.0">
      <c s="2" r="A164"/>
      <c t="s" s="2" r="B164">
        <v>1521</v>
      </c>
      <c t="s" s="2" r="C164">
        <v>1522</v>
      </c>
      <c t="s" s="2" r="D164">
        <v>1523</v>
      </c>
      <c s="2" r="E164">
        <v>0.0</v>
      </c>
      <c s="2" r="F164">
        <v>0.0</v>
      </c>
      <c s="2" r="G164">
        <v>0.0</v>
      </c>
      <c s="2" r="H164">
        <v>0.0</v>
      </c>
      <c s="2" r="I164">
        <v>0.0</v>
      </c>
      <c s="2" r="J164">
        <v>0.0</v>
      </c>
      <c s="2" r="K164">
        <v>0.0</v>
      </c>
      <c s="2" r="L164">
        <v>0.0</v>
      </c>
      <c s="2" r="M164">
        <v>0.0</v>
      </c>
      <c s="2" r="N164">
        <v>1.0</v>
      </c>
      <c s="2" r="O164">
        <v>44.0</v>
      </c>
      <c s="2" r="P164">
        <v>599.0</v>
      </c>
      <c s="2" r="Q164">
        <v>4.0</v>
      </c>
      <c s="2" r="R164">
        <v>79.9</v>
      </c>
      <c s="2" r="S164">
        <v>101.9</v>
      </c>
      <c s="2" r="T164">
        <v>123.9</v>
      </c>
      <c s="2" r="U164">
        <v>0.0</v>
      </c>
      <c s="2" r="V164">
        <v>0.0</v>
      </c>
      <c s="2" r="W164">
        <v>0.0</v>
      </c>
    </row>
    <row customHeight="1" r="165" ht="15.0">
      <c s="2" r="A165"/>
      <c t="s" s="2" r="B165">
        <v>1524</v>
      </c>
      <c t="s" s="2" r="C165">
        <v>1525</v>
      </c>
      <c t="s" s="2" r="D165">
        <v>1526</v>
      </c>
      <c s="2" r="E165">
        <v>0.0</v>
      </c>
      <c s="2" r="F165">
        <v>0.0</v>
      </c>
      <c s="2" r="G165">
        <v>0.0</v>
      </c>
      <c s="2" r="H165">
        <v>0.0</v>
      </c>
      <c s="2" r="I165">
        <v>0.0</v>
      </c>
      <c s="2" r="J165">
        <v>0.0</v>
      </c>
      <c s="2" r="K165">
        <v>1.0</v>
      </c>
      <c s="2" r="L165">
        <v>9.0</v>
      </c>
      <c s="2" r="M165">
        <v>0.0</v>
      </c>
      <c s="2" r="N165">
        <v>1.0</v>
      </c>
      <c s="2" r="O165">
        <v>44.0</v>
      </c>
      <c s="2" r="P165">
        <v>615.0</v>
      </c>
      <c s="2" r="Q165">
        <v>3.0</v>
      </c>
      <c s="2" r="R165">
        <v>79.35</v>
      </c>
      <c s="2" r="S165">
        <v>101.35</v>
      </c>
      <c s="2" r="T165">
        <v>123.35</v>
      </c>
      <c s="2" r="U165">
        <v>0.0</v>
      </c>
      <c s="2" r="V165">
        <v>0.0</v>
      </c>
      <c s="2" r="W165">
        <v>0.0</v>
      </c>
    </row>
    <row customHeight="1" r="166" ht="15.0">
      <c s="2" r="A166"/>
      <c t="s" s="2" r="B166">
        <v>1527</v>
      </c>
      <c t="s" s="2" r="C166">
        <v>1528</v>
      </c>
      <c t="s" s="2" r="D166">
        <v>1529</v>
      </c>
      <c s="2" r="E166">
        <v>0.0</v>
      </c>
      <c s="2" r="F166">
        <v>0.0</v>
      </c>
      <c s="2" r="G166">
        <v>0.0</v>
      </c>
      <c s="2" r="H166">
        <v>0.0</v>
      </c>
      <c s="2" r="I166">
        <v>0.0</v>
      </c>
      <c s="2" r="J166">
        <v>0.0</v>
      </c>
      <c s="2" r="K166">
        <v>0.0</v>
      </c>
      <c s="2" r="L166">
        <v>0.0</v>
      </c>
      <c s="2" r="M166">
        <v>0.0</v>
      </c>
      <c s="2" r="N166">
        <v>2.0</v>
      </c>
      <c s="2" r="O166">
        <v>47.0</v>
      </c>
      <c s="2" r="P166">
        <v>603.0</v>
      </c>
      <c s="2" r="Q166">
        <v>3.0</v>
      </c>
      <c s="2" r="R166">
        <v>75.3</v>
      </c>
      <c s="2" r="S166">
        <v>98.8</v>
      </c>
      <c s="2" r="T166">
        <v>122.3</v>
      </c>
      <c s="2" r="U166">
        <v>0.0</v>
      </c>
      <c s="2" r="V166">
        <v>0.0</v>
      </c>
      <c s="2" r="W166">
        <v>0.0</v>
      </c>
    </row>
    <row customHeight="1" r="167" ht="15.0">
      <c s="2" r="A167"/>
      <c t="s" s="2" r="B167">
        <v>1530</v>
      </c>
      <c t="s" s="2" r="C167">
        <v>1531</v>
      </c>
      <c t="s" s="2" r="D167">
        <v>1532</v>
      </c>
      <c s="2" r="E167">
        <v>0.0</v>
      </c>
      <c s="2" r="F167">
        <v>0.0</v>
      </c>
      <c s="2" r="G167">
        <v>0.0</v>
      </c>
      <c s="2" r="H167">
        <v>0.0</v>
      </c>
      <c s="2" r="I167">
        <v>0.0</v>
      </c>
      <c s="2" r="J167">
        <v>0.0</v>
      </c>
      <c s="2" r="K167">
        <v>0.0</v>
      </c>
      <c s="2" r="L167">
        <v>0.0</v>
      </c>
      <c s="2" r="M167">
        <v>0.0</v>
      </c>
      <c s="2" r="N167">
        <v>0.0</v>
      </c>
      <c s="2" r="O167">
        <v>47.0</v>
      </c>
      <c s="2" r="P167">
        <v>584.0</v>
      </c>
      <c s="2" r="Q167">
        <v>3.0</v>
      </c>
      <c s="2" r="R167">
        <v>74.0</v>
      </c>
      <c s="2" r="S167">
        <v>97.5</v>
      </c>
      <c s="2" r="T167">
        <v>121.0</v>
      </c>
      <c s="2" r="U167">
        <v>0.0</v>
      </c>
      <c s="2" r="V167">
        <v>0.0</v>
      </c>
      <c s="2" r="W167">
        <v>0.0</v>
      </c>
    </row>
    <row customHeight="1" r="168" ht="15.0">
      <c s="2" r="A168"/>
      <c t="s" s="2" r="B168">
        <v>1533</v>
      </c>
      <c t="s" s="2" r="C168">
        <v>1534</v>
      </c>
      <c t="s" s="2" r="D168">
        <v>1535</v>
      </c>
      <c s="2" r="E168">
        <v>0.0</v>
      </c>
      <c s="2" r="F168">
        <v>0.0</v>
      </c>
      <c s="2" r="G168">
        <v>0.0</v>
      </c>
      <c s="2" r="H168">
        <v>0.0</v>
      </c>
      <c s="2" r="I168">
        <v>0.0</v>
      </c>
      <c s="2" r="J168">
        <v>0.0</v>
      </c>
      <c s="2" r="K168">
        <v>137.0</v>
      </c>
      <c s="2" r="L168">
        <v>596.0</v>
      </c>
      <c s="2" r="M168">
        <v>3.0</v>
      </c>
      <c s="2" r="N168">
        <v>0.0</v>
      </c>
      <c s="2" r="O168">
        <v>23.0</v>
      </c>
      <c s="2" r="P168">
        <v>183.0</v>
      </c>
      <c s="2" r="Q168">
        <v>0.0</v>
      </c>
      <c s="2" r="R168">
        <v>97.7</v>
      </c>
      <c s="2" r="S168">
        <v>109.2</v>
      </c>
      <c s="2" r="T168">
        <v>120.7</v>
      </c>
      <c s="2" r="U168">
        <v>9.0</v>
      </c>
      <c s="2" r="V168">
        <v>7.0</v>
      </c>
      <c s="2" r="W168">
        <v>6.0</v>
      </c>
    </row>
    <row customHeight="1" r="169" ht="15.0">
      <c s="2" r="A169"/>
      <c t="s" s="2" r="B169">
        <v>1536</v>
      </c>
      <c t="s" s="2" r="C169">
        <v>1537</v>
      </c>
      <c t="s" s="2" r="D169">
        <v>1538</v>
      </c>
      <c s="2" r="E169">
        <v>397.0</v>
      </c>
      <c s="2" r="F169">
        <v>239.0</v>
      </c>
      <c s="2" r="G169">
        <v>60.2</v>
      </c>
      <c s="2" r="H169">
        <v>2003.0</v>
      </c>
      <c s="2" r="I169">
        <v>14.0</v>
      </c>
      <c s="2" r="J169">
        <v>8.0</v>
      </c>
      <c s="2" r="K169">
        <v>12.0</v>
      </c>
      <c s="2" r="L169">
        <v>29.0</v>
      </c>
      <c s="2" r="M169">
        <v>0.0</v>
      </c>
      <c s="2" r="N169">
        <v>2.0</v>
      </c>
      <c s="2" r="O169">
        <v>0.0</v>
      </c>
      <c s="2" r="P169">
        <v>0.0</v>
      </c>
      <c s="2" r="Q169">
        <v>0.0</v>
      </c>
      <c s="2" r="R169">
        <v>120.02</v>
      </c>
      <c s="2" r="S169">
        <v>120.02</v>
      </c>
      <c s="2" r="T169">
        <v>120.02</v>
      </c>
      <c s="2" r="U169">
        <v>0.0</v>
      </c>
      <c s="2" r="V169">
        <v>0.0</v>
      </c>
      <c s="2" r="W169">
        <v>0.0</v>
      </c>
    </row>
    <row customHeight="1" r="170" ht="15.0">
      <c s="2" r="A170"/>
      <c t="s" s="2" r="B170">
        <v>1539</v>
      </c>
      <c t="s" s="2" r="C170">
        <v>1540</v>
      </c>
      <c t="s" s="2" r="D170">
        <v>1541</v>
      </c>
      <c s="2" r="E170">
        <v>0.0</v>
      </c>
      <c s="2" r="F170">
        <v>0.0</v>
      </c>
      <c s="2" r="G170">
        <v>0.0</v>
      </c>
      <c s="2" r="H170">
        <v>0.0</v>
      </c>
      <c s="2" r="I170">
        <v>0.0</v>
      </c>
      <c s="2" r="J170">
        <v>0.0</v>
      </c>
      <c s="2" r="K170">
        <v>0.0</v>
      </c>
      <c s="2" r="L170">
        <v>0.0</v>
      </c>
      <c s="2" r="M170">
        <v>0.0</v>
      </c>
      <c s="2" r="N170">
        <v>1.0</v>
      </c>
      <c s="2" r="O170">
        <v>47.0</v>
      </c>
      <c s="2" r="P170">
        <v>532.0</v>
      </c>
      <c s="2" r="Q170">
        <v>4.0</v>
      </c>
      <c s="2" r="R170">
        <v>72.8</v>
      </c>
      <c s="2" r="S170">
        <v>96.3</v>
      </c>
      <c s="2" r="T170">
        <v>119.8</v>
      </c>
      <c s="2" r="U170">
        <v>0.0</v>
      </c>
      <c s="2" r="V170">
        <v>0.0</v>
      </c>
      <c s="2" r="W170">
        <v>0.0</v>
      </c>
    </row>
    <row customHeight="1" r="171" ht="15.0">
      <c s="2" r="A171"/>
      <c t="s" s="2" r="B171">
        <v>1542</v>
      </c>
      <c t="s" s="2" r="C171">
        <v>1543</v>
      </c>
      <c t="s" s="2" r="D171">
        <v>1544</v>
      </c>
      <c s="2" r="E171">
        <v>0.0</v>
      </c>
      <c s="2" r="F171">
        <v>0.0</v>
      </c>
      <c s="2" r="G171">
        <v>0.0</v>
      </c>
      <c s="2" r="H171">
        <v>0.0</v>
      </c>
      <c s="2" r="I171">
        <v>0.0</v>
      </c>
      <c s="2" r="J171">
        <v>0.0</v>
      </c>
      <c s="2" r="K171">
        <v>161.0</v>
      </c>
      <c s="2" r="L171">
        <v>779.0</v>
      </c>
      <c s="2" r="M171">
        <v>5.0</v>
      </c>
      <c s="2" r="N171">
        <v>3.0</v>
      </c>
      <c s="2" r="O171">
        <v>11.0</v>
      </c>
      <c s="2" r="P171">
        <v>58.0</v>
      </c>
      <c s="2" r="Q171">
        <v>0.0</v>
      </c>
      <c s="2" r="R171">
        <v>107.7</v>
      </c>
      <c s="2" r="S171">
        <v>113.2</v>
      </c>
      <c s="2" r="T171">
        <v>118.7</v>
      </c>
      <c s="2" r="U171">
        <v>13.0</v>
      </c>
      <c s="2" r="V171">
        <v>9.0</v>
      </c>
      <c s="2" r="W171">
        <v>6.0</v>
      </c>
    </row>
    <row customHeight="1" r="172" ht="15.0">
      <c s="2" r="A172"/>
      <c t="s" s="2" r="B172">
        <v>1545</v>
      </c>
      <c t="s" s="2" r="C172">
        <v>1546</v>
      </c>
      <c t="s" s="2" r="D172">
        <v>1547</v>
      </c>
      <c s="2" r="E172">
        <v>0.0</v>
      </c>
      <c s="2" r="F172">
        <v>0.0</v>
      </c>
      <c s="2" r="G172">
        <v>0.0</v>
      </c>
      <c s="2" r="H172">
        <v>0.0</v>
      </c>
      <c s="2" r="I172">
        <v>0.0</v>
      </c>
      <c s="2" r="J172">
        <v>0.0</v>
      </c>
      <c s="2" r="K172">
        <v>152.0</v>
      </c>
      <c s="2" r="L172">
        <v>609.0</v>
      </c>
      <c s="2" r="M172">
        <v>4.0</v>
      </c>
      <c s="2" r="N172">
        <v>1.0</v>
      </c>
      <c s="2" r="O172">
        <v>24.0</v>
      </c>
      <c s="2" r="P172">
        <v>111.0</v>
      </c>
      <c s="2" r="Q172">
        <v>0.0</v>
      </c>
      <c s="2" r="R172">
        <v>94.6</v>
      </c>
      <c s="2" r="S172">
        <v>106.6</v>
      </c>
      <c s="2" r="T172">
        <v>118.6</v>
      </c>
      <c s="2" r="U172">
        <v>0.0</v>
      </c>
      <c s="2" r="V172">
        <v>0.0</v>
      </c>
      <c s="2" r="W172">
        <v>0.0</v>
      </c>
    </row>
    <row customHeight="1" r="173" ht="15.0">
      <c s="2" r="A173"/>
      <c t="s" s="2" r="B173">
        <v>1548</v>
      </c>
      <c t="s" s="2" r="C173">
        <v>1549</v>
      </c>
      <c t="s" s="2" r="D173">
        <v>1550</v>
      </c>
      <c s="2" r="E173">
        <v>0.0</v>
      </c>
      <c s="2" r="F173">
        <v>0.0</v>
      </c>
      <c s="2" r="G173">
        <v>0.0</v>
      </c>
      <c s="2" r="H173">
        <v>0.0</v>
      </c>
      <c s="2" r="I173">
        <v>0.0</v>
      </c>
      <c s="2" r="J173">
        <v>0.0</v>
      </c>
      <c s="2" r="K173">
        <v>2.0</v>
      </c>
      <c s="2" r="L173">
        <v>9.0</v>
      </c>
      <c s="2" r="M173">
        <v>0.0</v>
      </c>
      <c s="2" r="N173">
        <v>1.0</v>
      </c>
      <c s="2" r="O173">
        <v>47.0</v>
      </c>
      <c s="2" r="P173">
        <v>541.0</v>
      </c>
      <c s="2" r="Q173">
        <v>3.0</v>
      </c>
      <c s="2" r="R173">
        <v>71.3</v>
      </c>
      <c s="2" r="S173">
        <v>94.7</v>
      </c>
      <c s="2" r="T173">
        <v>118.1</v>
      </c>
      <c s="2" r="U173">
        <v>0.0</v>
      </c>
      <c s="2" r="V173">
        <v>0.0</v>
      </c>
      <c s="2" r="W173">
        <v>0.0</v>
      </c>
    </row>
    <row customHeight="1" r="174" ht="15.0">
      <c s="2" r="A174"/>
      <c t="s" s="2" r="B174">
        <v>1551</v>
      </c>
      <c t="s" s="2" r="C174">
        <v>1552</v>
      </c>
      <c t="s" s="2" r="D174">
        <v>1553</v>
      </c>
      <c s="2" r="E174">
        <v>0.0</v>
      </c>
      <c s="2" r="F174">
        <v>0.0</v>
      </c>
      <c s="2" r="G174">
        <v>0.0</v>
      </c>
      <c s="2" r="H174">
        <v>0.0</v>
      </c>
      <c s="2" r="I174">
        <v>0.0</v>
      </c>
      <c s="2" r="J174">
        <v>0.0</v>
      </c>
      <c s="2" r="K174">
        <v>0.0</v>
      </c>
      <c s="2" r="L174">
        <v>0.0</v>
      </c>
      <c s="2" r="M174">
        <v>0.0</v>
      </c>
      <c s="2" r="N174">
        <v>0.0</v>
      </c>
      <c s="2" r="O174">
        <v>43.0</v>
      </c>
      <c s="2" r="P174">
        <v>586.0</v>
      </c>
      <c s="2" r="Q174">
        <v>3.0</v>
      </c>
      <c s="2" r="R174">
        <v>74.2</v>
      </c>
      <c s="2" r="S174">
        <v>95.7</v>
      </c>
      <c s="2" r="T174">
        <v>117.2</v>
      </c>
      <c s="2" r="U174">
        <v>0.0</v>
      </c>
      <c s="2" r="V174">
        <v>0.0</v>
      </c>
      <c s="2" r="W174">
        <v>0.0</v>
      </c>
    </row>
    <row customHeight="1" r="175" ht="15.0">
      <c s="2" r="A175"/>
      <c t="s" s="2" r="B175">
        <v>1554</v>
      </c>
      <c t="s" s="2" r="C175">
        <v>1555</v>
      </c>
      <c t="s" s="2" r="D175">
        <v>1556</v>
      </c>
      <c s="2" r="E175">
        <v>0.0</v>
      </c>
      <c s="2" r="F175">
        <v>0.0</v>
      </c>
      <c s="2" r="G175">
        <v>0.0</v>
      </c>
      <c s="2" r="H175">
        <v>0.0</v>
      </c>
      <c s="2" r="I175">
        <v>0.0</v>
      </c>
      <c s="2" r="J175">
        <v>0.0</v>
      </c>
      <c s="2" r="K175">
        <v>1.0</v>
      </c>
      <c s="2" r="L175">
        <v>9.0</v>
      </c>
      <c s="2" r="M175">
        <v>0.0</v>
      </c>
      <c s="2" r="N175">
        <v>1.0</v>
      </c>
      <c s="2" r="O175">
        <v>41.0</v>
      </c>
      <c s="2" r="P175">
        <v>582.0</v>
      </c>
      <c s="2" r="Q175">
        <v>3.0</v>
      </c>
      <c s="2" r="R175">
        <v>75.05</v>
      </c>
      <c s="2" r="S175">
        <v>95.55</v>
      </c>
      <c s="2" r="T175">
        <v>116.05</v>
      </c>
      <c s="2" r="U175">
        <v>0.0</v>
      </c>
      <c s="2" r="V175">
        <v>0.0</v>
      </c>
      <c s="2" r="W175">
        <v>0.0</v>
      </c>
    </row>
    <row customHeight="1" r="176" ht="15.0">
      <c s="2" r="A176"/>
      <c t="s" s="2" r="B176">
        <v>1557</v>
      </c>
      <c t="s" s="2" r="C176">
        <v>1558</v>
      </c>
      <c t="s" s="2" r="D176">
        <v>1559</v>
      </c>
      <c s="2" r="E176">
        <v>0.0</v>
      </c>
      <c s="2" r="F176">
        <v>0.0</v>
      </c>
      <c s="2" r="G176">
        <v>0.0</v>
      </c>
      <c s="2" r="H176">
        <v>0.0</v>
      </c>
      <c s="2" r="I176">
        <v>0.0</v>
      </c>
      <c s="2" r="J176">
        <v>0.0</v>
      </c>
      <c s="2" r="K176">
        <v>0.0</v>
      </c>
      <c s="2" r="L176">
        <v>0.0</v>
      </c>
      <c s="2" r="M176">
        <v>0.0</v>
      </c>
      <c s="2" r="N176">
        <v>0.0</v>
      </c>
      <c s="2" r="O176">
        <v>41.0</v>
      </c>
      <c s="2" r="P176">
        <v>517.0</v>
      </c>
      <c s="2" r="Q176">
        <v>4.0</v>
      </c>
      <c s="2" r="R176">
        <v>74.5</v>
      </c>
      <c s="2" r="S176">
        <v>95.0</v>
      </c>
      <c s="2" r="T176">
        <v>115.5</v>
      </c>
      <c s="2" r="U176">
        <v>0.0</v>
      </c>
      <c s="2" r="V176">
        <v>0.0</v>
      </c>
      <c s="2" r="W176">
        <v>0.0</v>
      </c>
    </row>
    <row customHeight="1" r="177" ht="15.0">
      <c s="2" r="A177"/>
      <c t="s" s="2" r="B177">
        <v>1560</v>
      </c>
      <c t="s" s="2" r="C177">
        <v>1561</v>
      </c>
      <c t="s" s="2" r="D177">
        <v>1562</v>
      </c>
      <c s="2" r="E177">
        <v>0.0</v>
      </c>
      <c s="2" r="F177">
        <v>0.0</v>
      </c>
      <c s="2" r="G177">
        <v>0.0</v>
      </c>
      <c s="2" r="H177">
        <v>0.0</v>
      </c>
      <c s="2" r="I177">
        <v>0.0</v>
      </c>
      <c s="2" r="J177">
        <v>0.0</v>
      </c>
      <c s="2" r="K177">
        <v>166.0</v>
      </c>
      <c s="2" r="L177">
        <v>759.0</v>
      </c>
      <c s="2" r="M177">
        <v>5.0</v>
      </c>
      <c s="2" r="N177">
        <v>2.0</v>
      </c>
      <c s="2" r="O177">
        <v>7.0</v>
      </c>
      <c s="2" r="P177">
        <v>21.0</v>
      </c>
      <c s="2" r="Q177">
        <v>0.0</v>
      </c>
      <c s="2" r="R177">
        <v>106.8</v>
      </c>
      <c s="2" r="S177">
        <v>110.3</v>
      </c>
      <c s="2" r="T177">
        <v>113.8</v>
      </c>
      <c s="2" r="U177">
        <v>8.0</v>
      </c>
      <c s="2" r="V177">
        <v>6.0</v>
      </c>
      <c s="2" r="W177">
        <v>3.0</v>
      </c>
    </row>
    <row customHeight="1" r="178" ht="15.0">
      <c s="2" r="A178"/>
      <c t="s" s="2" r="B178">
        <v>1563</v>
      </c>
      <c t="s" s="2" r="C178">
        <v>1564</v>
      </c>
      <c t="s" s="2" r="D178">
        <v>1565</v>
      </c>
      <c s="2" r="E178">
        <v>0.0</v>
      </c>
      <c s="2" r="F178">
        <v>0.0</v>
      </c>
      <c s="2" r="G178">
        <v>0.0</v>
      </c>
      <c s="2" r="H178">
        <v>0.0</v>
      </c>
      <c s="2" r="I178">
        <v>0.0</v>
      </c>
      <c s="2" r="J178">
        <v>0.0</v>
      </c>
      <c s="2" r="K178">
        <v>156.0</v>
      </c>
      <c s="2" r="L178">
        <v>598.0</v>
      </c>
      <c s="2" r="M178">
        <v>6.0</v>
      </c>
      <c s="2" r="N178">
        <v>1.0</v>
      </c>
      <c s="2" r="O178">
        <v>9.0</v>
      </c>
      <c s="2" r="P178">
        <v>76.0</v>
      </c>
      <c s="2" r="Q178">
        <v>0.0</v>
      </c>
      <c s="2" r="R178">
        <v>104.2</v>
      </c>
      <c s="2" r="S178">
        <v>108.7</v>
      </c>
      <c s="2" r="T178">
        <v>113.2</v>
      </c>
      <c s="2" r="U178">
        <v>3.0</v>
      </c>
      <c s="2" r="V178">
        <v>3.0</v>
      </c>
      <c s="2" r="W178">
        <v>3.0</v>
      </c>
    </row>
    <row customHeight="1" r="179" ht="15.0">
      <c s="2" r="A179"/>
      <c t="s" s="2" r="B179">
        <v>1566</v>
      </c>
      <c t="s" s="2" r="C179">
        <v>1567</v>
      </c>
      <c t="s" s="2" r="D179">
        <v>1568</v>
      </c>
      <c s="2" r="E179">
        <v>0.0</v>
      </c>
      <c s="2" r="F179">
        <v>0.0</v>
      </c>
      <c s="2" r="G179">
        <v>0.0</v>
      </c>
      <c s="2" r="H179">
        <v>0.0</v>
      </c>
      <c s="2" r="I179">
        <v>0.0</v>
      </c>
      <c s="2" r="J179">
        <v>0.0</v>
      </c>
      <c s="2" r="K179">
        <v>128.0</v>
      </c>
      <c s="2" r="L179">
        <v>528.0</v>
      </c>
      <c s="2" r="M179">
        <v>5.0</v>
      </c>
      <c s="2" r="N179">
        <v>2.0</v>
      </c>
      <c s="2" r="O179">
        <v>18.0</v>
      </c>
      <c s="2" r="P179">
        <v>134.0</v>
      </c>
      <c s="2" r="Q179">
        <v>0.0</v>
      </c>
      <c s="2" r="R179">
        <v>95.0</v>
      </c>
      <c s="2" r="S179">
        <v>104.0</v>
      </c>
      <c s="2" r="T179">
        <v>113.0</v>
      </c>
      <c s="2" r="U179">
        <v>0.0</v>
      </c>
      <c s="2" r="V179">
        <v>0.0</v>
      </c>
      <c s="2" r="W179">
        <v>0.0</v>
      </c>
    </row>
    <row customHeight="1" r="180" ht="15.0">
      <c s="2" r="A180"/>
      <c t="s" s="2" r="B180">
        <v>1569</v>
      </c>
      <c t="s" s="2" r="C180">
        <v>1570</v>
      </c>
      <c t="s" s="2" r="D180">
        <v>1571</v>
      </c>
      <c s="2" r="E180">
        <v>0.0</v>
      </c>
      <c s="2" r="F180">
        <v>0.0</v>
      </c>
      <c s="2" r="G180">
        <v>0.0</v>
      </c>
      <c s="2" r="H180">
        <v>0.0</v>
      </c>
      <c s="2" r="I180">
        <v>0.0</v>
      </c>
      <c s="2" r="J180">
        <v>0.0</v>
      </c>
      <c s="2" r="K180">
        <v>0.0</v>
      </c>
      <c s="2" r="L180">
        <v>0.0</v>
      </c>
      <c s="2" r="M180">
        <v>0.0</v>
      </c>
      <c s="2" r="N180">
        <v>0.0</v>
      </c>
      <c s="2" r="O180">
        <v>45.0</v>
      </c>
      <c s="2" r="P180">
        <v>497.0</v>
      </c>
      <c s="2" r="Q180">
        <v>3.0</v>
      </c>
      <c s="2" r="R180">
        <v>67.7</v>
      </c>
      <c s="2" r="S180">
        <v>90.2</v>
      </c>
      <c s="2" r="T180">
        <v>112.7</v>
      </c>
      <c s="2" r="U180">
        <v>0.0</v>
      </c>
      <c s="2" r="V180">
        <v>0.0</v>
      </c>
      <c s="2" r="W180">
        <v>0.0</v>
      </c>
    </row>
    <row customHeight="1" r="181" ht="15.0">
      <c s="2" r="A181"/>
      <c t="s" s="2" r="B181">
        <v>1572</v>
      </c>
      <c t="s" s="2" r="C181">
        <v>1573</v>
      </c>
      <c t="s" s="2" r="D181">
        <v>1574</v>
      </c>
      <c s="2" r="E181">
        <v>0.0</v>
      </c>
      <c s="2" r="F181">
        <v>0.0</v>
      </c>
      <c s="2" r="G181">
        <v>0.0</v>
      </c>
      <c s="2" r="H181">
        <v>0.0</v>
      </c>
      <c s="2" r="I181">
        <v>0.0</v>
      </c>
      <c s="2" r="J181">
        <v>0.0</v>
      </c>
      <c s="2" r="K181">
        <v>0.0</v>
      </c>
      <c s="2" r="L181">
        <v>0.0</v>
      </c>
      <c s="2" r="M181">
        <v>0.0</v>
      </c>
      <c s="2" r="N181">
        <v>1.0</v>
      </c>
      <c s="2" r="O181">
        <v>42.0</v>
      </c>
      <c s="2" r="P181">
        <v>530.0</v>
      </c>
      <c s="2" r="Q181">
        <v>3.0</v>
      </c>
      <c s="2" r="R181">
        <v>67.2</v>
      </c>
      <c s="2" r="S181">
        <v>88.05</v>
      </c>
      <c s="2" r="T181">
        <v>108.9</v>
      </c>
      <c s="2" r="U181">
        <v>0.0</v>
      </c>
      <c s="2" r="V181">
        <v>0.0</v>
      </c>
      <c s="2" r="W181">
        <v>0.0</v>
      </c>
    </row>
    <row customHeight="1" r="182" ht="15.0">
      <c s="2" r="A182"/>
      <c t="s" s="2" r="B182">
        <v>1575</v>
      </c>
      <c t="s" s="2" r="C182">
        <v>1576</v>
      </c>
      <c t="s" s="2" r="D182">
        <v>1577</v>
      </c>
      <c s="2" r="E182">
        <v>0.0</v>
      </c>
      <c s="2" r="F182">
        <v>0.0</v>
      </c>
      <c s="2" r="G182">
        <v>0.0</v>
      </c>
      <c s="2" r="H182">
        <v>0.0</v>
      </c>
      <c s="2" r="I182">
        <v>0.0</v>
      </c>
      <c s="2" r="J182">
        <v>0.0</v>
      </c>
      <c s="2" r="K182">
        <v>0.0</v>
      </c>
      <c s="2" r="L182">
        <v>0.0</v>
      </c>
      <c s="2" r="M182">
        <v>0.0</v>
      </c>
      <c s="2" r="N182">
        <v>0.0</v>
      </c>
      <c s="2" r="O182">
        <v>40.0</v>
      </c>
      <c s="2" r="P182">
        <v>462.0</v>
      </c>
      <c s="2" r="Q182">
        <v>4.0</v>
      </c>
      <c s="2" r="R182">
        <v>68.4</v>
      </c>
      <c s="2" r="S182">
        <v>88.4</v>
      </c>
      <c s="2" r="T182">
        <v>108.4</v>
      </c>
      <c s="2" r="U182">
        <v>0.0</v>
      </c>
      <c s="2" r="V182">
        <v>0.0</v>
      </c>
      <c s="2" r="W182">
        <v>0.0</v>
      </c>
    </row>
    <row customHeight="1" r="183" ht="15.0">
      <c s="2" r="A183"/>
      <c t="s" s="2" r="B183">
        <v>1578</v>
      </c>
      <c t="s" s="2" r="C183">
        <v>1579</v>
      </c>
      <c t="s" s="2" r="D183">
        <v>1580</v>
      </c>
      <c s="2" r="E183">
        <v>0.0</v>
      </c>
      <c s="2" r="F183">
        <v>0.0</v>
      </c>
      <c s="2" r="G183">
        <v>0.0</v>
      </c>
      <c s="2" r="H183">
        <v>0.0</v>
      </c>
      <c s="2" r="I183">
        <v>0.0</v>
      </c>
      <c s="2" r="J183">
        <v>0.0</v>
      </c>
      <c s="2" r="K183">
        <v>1.0</v>
      </c>
      <c s="2" r="L183">
        <v>5.0</v>
      </c>
      <c s="2" r="M183">
        <v>0.0</v>
      </c>
      <c s="2" r="N183">
        <v>0.0</v>
      </c>
      <c s="2" r="O183">
        <v>41.0</v>
      </c>
      <c s="2" r="P183">
        <v>492.0</v>
      </c>
      <c s="2" r="Q183">
        <v>3.0</v>
      </c>
      <c s="2" r="R183">
        <v>67.08</v>
      </c>
      <c s="2" r="S183">
        <v>87.43</v>
      </c>
      <c s="2" r="T183">
        <v>107.78</v>
      </c>
      <c s="2" r="U183">
        <v>0.0</v>
      </c>
      <c s="2" r="V183">
        <v>0.0</v>
      </c>
      <c s="2" r="W183">
        <v>0.0</v>
      </c>
    </row>
    <row customHeight="1" r="184" ht="15.0">
      <c s="2" r="A184"/>
      <c t="s" s="2" r="B184">
        <v>1581</v>
      </c>
      <c t="s" s="2" r="C184">
        <v>1582</v>
      </c>
      <c t="s" s="2" r="D184">
        <v>1583</v>
      </c>
      <c s="2" r="E184">
        <v>0.0</v>
      </c>
      <c s="2" r="F184">
        <v>0.0</v>
      </c>
      <c s="2" r="G184">
        <v>0.0</v>
      </c>
      <c s="2" r="H184">
        <v>0.0</v>
      </c>
      <c s="2" r="I184">
        <v>0.0</v>
      </c>
      <c s="2" r="J184">
        <v>0.0</v>
      </c>
      <c s="2" r="K184">
        <v>134.0</v>
      </c>
      <c s="2" r="L184">
        <v>589.0</v>
      </c>
      <c s="2" r="M184">
        <v>6.0</v>
      </c>
      <c s="2" r="N184">
        <v>1.0</v>
      </c>
      <c s="2" r="O184">
        <v>8.0</v>
      </c>
      <c s="2" r="P184">
        <v>59.0</v>
      </c>
      <c s="2" r="Q184">
        <v>0.0</v>
      </c>
      <c s="2" r="R184">
        <v>99.83</v>
      </c>
      <c s="2" r="S184">
        <v>103.73</v>
      </c>
      <c s="2" r="T184">
        <v>107.63</v>
      </c>
      <c s="2" r="U184">
        <v>6.0</v>
      </c>
      <c s="2" r="V184">
        <v>4.0</v>
      </c>
      <c s="2" r="W184">
        <v>3.0</v>
      </c>
    </row>
    <row customHeight="1" r="185" ht="15.0">
      <c s="2" r="A185"/>
      <c t="s" s="2" r="B185">
        <v>1584</v>
      </c>
      <c t="s" s="2" r="C185">
        <v>1585</v>
      </c>
      <c t="s" s="2" r="D185">
        <v>1586</v>
      </c>
      <c s="2" r="E185">
        <v>0.0</v>
      </c>
      <c s="2" r="F185">
        <v>0.0</v>
      </c>
      <c s="2" r="G185">
        <v>0.0</v>
      </c>
      <c s="2" r="H185">
        <v>0.0</v>
      </c>
      <c s="2" r="I185">
        <v>0.0</v>
      </c>
      <c s="2" r="J185">
        <v>0.0</v>
      </c>
      <c s="2" r="K185">
        <v>77.0</v>
      </c>
      <c s="2" r="L185">
        <v>212.0</v>
      </c>
      <c s="2" r="M185">
        <v>5.0</v>
      </c>
      <c s="2" r="N185">
        <v>0.0</v>
      </c>
      <c s="2" r="O185">
        <v>28.0</v>
      </c>
      <c s="2" r="P185">
        <v>163.0</v>
      </c>
      <c s="2" r="Q185">
        <v>2.0</v>
      </c>
      <c s="2" r="R185">
        <v>79.5</v>
      </c>
      <c s="2" r="S185">
        <v>93.5</v>
      </c>
      <c s="2" r="T185">
        <v>107.5</v>
      </c>
      <c s="2" r="U185">
        <v>1.0</v>
      </c>
      <c s="2" r="V185">
        <v>1.0</v>
      </c>
      <c s="2" r="W185">
        <v>1.0</v>
      </c>
    </row>
    <row customHeight="1" r="186" ht="15.0">
      <c s="2" r="A186"/>
      <c t="s" s="2" r="B186">
        <v>1587</v>
      </c>
      <c t="s" s="2" r="C186">
        <v>1588</v>
      </c>
      <c t="s" s="2" r="D186">
        <v>1589</v>
      </c>
      <c s="2" r="E186">
        <v>0.0</v>
      </c>
      <c s="2" r="F186">
        <v>0.0</v>
      </c>
      <c s="2" r="G186">
        <v>0.0</v>
      </c>
      <c s="2" r="H186">
        <v>0.0</v>
      </c>
      <c s="2" r="I186">
        <v>0.0</v>
      </c>
      <c s="2" r="J186">
        <v>0.0</v>
      </c>
      <c s="2" r="K186">
        <v>1.0</v>
      </c>
      <c s="2" r="L186">
        <v>6.0</v>
      </c>
      <c s="2" r="M186">
        <v>0.0</v>
      </c>
      <c s="2" r="N186">
        <v>1.0</v>
      </c>
      <c s="2" r="O186">
        <v>35.0</v>
      </c>
      <c s="2" r="P186">
        <v>515.0</v>
      </c>
      <c s="2" r="Q186">
        <v>4.0</v>
      </c>
      <c s="2" r="R186">
        <v>72.06</v>
      </c>
      <c s="2" r="S186">
        <v>89.76</v>
      </c>
      <c s="2" r="T186">
        <v>107.46</v>
      </c>
      <c s="2" r="U186">
        <v>0.0</v>
      </c>
      <c s="2" r="V186">
        <v>0.0</v>
      </c>
      <c s="2" r="W186">
        <v>0.0</v>
      </c>
    </row>
    <row customHeight="1" r="187" ht="15.0">
      <c s="2" r="A187"/>
      <c t="s" s="2" r="B187">
        <v>1590</v>
      </c>
      <c t="s" s="2" r="C187">
        <v>1591</v>
      </c>
      <c t="s" s="2" r="D187">
        <v>1592</v>
      </c>
      <c s="2" r="E187">
        <v>0.0</v>
      </c>
      <c s="2" r="F187">
        <v>0.0</v>
      </c>
      <c s="2" r="G187">
        <v>0.0</v>
      </c>
      <c s="2" r="H187">
        <v>0.0</v>
      </c>
      <c s="2" r="I187">
        <v>0.0</v>
      </c>
      <c s="2" r="J187">
        <v>0.0</v>
      </c>
      <c s="2" r="K187">
        <v>0.0</v>
      </c>
      <c s="2" r="L187">
        <v>0.0</v>
      </c>
      <c s="2" r="M187">
        <v>0.0</v>
      </c>
      <c s="2" r="N187">
        <v>0.0</v>
      </c>
      <c s="2" r="O187">
        <v>39.0</v>
      </c>
      <c s="2" r="P187">
        <v>504.0</v>
      </c>
      <c s="2" r="Q187">
        <v>3.0</v>
      </c>
      <c s="2" r="R187">
        <v>68.4</v>
      </c>
      <c s="2" r="S187">
        <v>87.9</v>
      </c>
      <c s="2" r="T187">
        <v>107.4</v>
      </c>
      <c s="2" r="U187">
        <v>0.0</v>
      </c>
      <c s="2" r="V187">
        <v>0.0</v>
      </c>
      <c s="2" r="W187">
        <v>0.0</v>
      </c>
    </row>
    <row customHeight="1" r="188" ht="15.0">
      <c s="2" r="A188"/>
      <c t="s" s="2" r="B188">
        <v>1593</v>
      </c>
      <c t="s" s="2" r="C188">
        <v>1594</v>
      </c>
      <c t="s" s="2" r="D188">
        <v>1595</v>
      </c>
      <c s="2" r="E188">
        <v>0.0</v>
      </c>
      <c s="2" r="F188">
        <v>0.0</v>
      </c>
      <c s="2" r="G188">
        <v>0.0</v>
      </c>
      <c s="2" r="H188">
        <v>0.0</v>
      </c>
      <c s="2" r="I188">
        <v>0.0</v>
      </c>
      <c s="2" r="J188">
        <v>0.0</v>
      </c>
      <c s="2" r="K188">
        <v>0.0</v>
      </c>
      <c s="2" r="L188">
        <v>0.0</v>
      </c>
      <c s="2" r="M188">
        <v>0.0</v>
      </c>
      <c s="2" r="N188">
        <v>2.0</v>
      </c>
      <c s="2" r="O188">
        <v>35.0</v>
      </c>
      <c s="2" r="P188">
        <v>545.0</v>
      </c>
      <c s="2" r="Q188">
        <v>3.0</v>
      </c>
      <c s="2" r="R188">
        <v>70.7</v>
      </c>
      <c s="2" r="S188">
        <v>88.15</v>
      </c>
      <c s="2" r="T188">
        <v>105.6</v>
      </c>
      <c s="2" r="U188">
        <v>0.0</v>
      </c>
      <c s="2" r="V188">
        <v>0.0</v>
      </c>
      <c s="2" r="W188">
        <v>0.0</v>
      </c>
    </row>
    <row customHeight="1" r="189" ht="15.0">
      <c s="2" r="A189"/>
      <c t="s" s="2" r="B189">
        <v>1596</v>
      </c>
      <c t="s" s="2" r="C189">
        <v>1597</v>
      </c>
      <c t="s" s="2" r="D189">
        <v>1598</v>
      </c>
      <c s="2" r="E189">
        <v>0.0</v>
      </c>
      <c s="2" r="F189">
        <v>0.0</v>
      </c>
      <c s="2" r="G189">
        <v>0.0</v>
      </c>
      <c s="2" r="H189">
        <v>0.0</v>
      </c>
      <c s="2" r="I189">
        <v>0.0</v>
      </c>
      <c s="2" r="J189">
        <v>0.0</v>
      </c>
      <c s="2" r="K189">
        <v>148.0</v>
      </c>
      <c s="2" r="L189">
        <v>523.0</v>
      </c>
      <c s="2" r="M189">
        <v>3.0</v>
      </c>
      <c s="2" r="N189">
        <v>1.0</v>
      </c>
      <c s="2" r="O189">
        <v>24.0</v>
      </c>
      <c s="2" r="P189">
        <v>119.0</v>
      </c>
      <c s="2" r="Q189">
        <v>0.0</v>
      </c>
      <c s="2" r="R189">
        <v>81.2</v>
      </c>
      <c s="2" r="S189">
        <v>93.2</v>
      </c>
      <c s="2" r="T189">
        <v>105.2</v>
      </c>
      <c s="2" r="U189">
        <v>0.0</v>
      </c>
      <c s="2" r="V189">
        <v>0.0</v>
      </c>
      <c s="2" r="W189">
        <v>0.0</v>
      </c>
    </row>
    <row customHeight="1" r="190" ht="15.0">
      <c s="2" r="A190"/>
      <c t="s" s="2" r="B190">
        <v>1599</v>
      </c>
      <c t="s" s="2" r="C190">
        <v>1600</v>
      </c>
      <c t="s" s="2" r="D190">
        <v>1601</v>
      </c>
      <c s="2" r="E190">
        <v>0.0</v>
      </c>
      <c s="2" r="F190">
        <v>0.0</v>
      </c>
      <c s="2" r="G190">
        <v>0.0</v>
      </c>
      <c s="2" r="H190">
        <v>0.0</v>
      </c>
      <c s="2" r="I190">
        <v>0.0</v>
      </c>
      <c s="2" r="J190">
        <v>0.0</v>
      </c>
      <c s="2" r="K190">
        <v>0.0</v>
      </c>
      <c s="2" r="L190">
        <v>0.0</v>
      </c>
      <c s="2" r="M190">
        <v>0.0</v>
      </c>
      <c s="2" r="N190">
        <v>1.0</v>
      </c>
      <c s="2" r="O190">
        <v>39.0</v>
      </c>
      <c s="2" r="P190">
        <v>448.0</v>
      </c>
      <c s="2" r="Q190">
        <v>4.0</v>
      </c>
      <c s="2" r="R190">
        <v>64.8</v>
      </c>
      <c s="2" r="S190">
        <v>84.3</v>
      </c>
      <c s="2" r="T190">
        <v>103.8</v>
      </c>
      <c s="2" r="U190">
        <v>0.0</v>
      </c>
      <c s="2" r="V190">
        <v>0.0</v>
      </c>
      <c s="2" r="W190">
        <v>0.0</v>
      </c>
    </row>
    <row customHeight="1" r="191" ht="15.0">
      <c s="2" r="A191"/>
      <c t="s" s="2" r="B191">
        <v>1602</v>
      </c>
      <c t="s" s="2" r="C191">
        <v>1603</v>
      </c>
      <c t="s" s="2" r="D191">
        <v>1604</v>
      </c>
      <c s="2" r="E191">
        <v>0.0</v>
      </c>
      <c s="2" r="F191">
        <v>0.0</v>
      </c>
      <c s="2" r="G191">
        <v>0.0</v>
      </c>
      <c s="2" r="H191">
        <v>0.0</v>
      </c>
      <c s="2" r="I191">
        <v>0.0</v>
      </c>
      <c s="2" r="J191">
        <v>0.0</v>
      </c>
      <c s="2" r="K191">
        <v>0.0</v>
      </c>
      <c s="2" r="L191">
        <v>0.0</v>
      </c>
      <c s="2" r="M191">
        <v>0.0</v>
      </c>
      <c s="2" r="N191">
        <v>1.0</v>
      </c>
      <c s="2" r="O191">
        <v>39.0</v>
      </c>
      <c s="2" r="P191">
        <v>534.0</v>
      </c>
      <c s="2" r="Q191">
        <v>2.0</v>
      </c>
      <c s="2" r="R191">
        <v>64.4</v>
      </c>
      <c s="2" r="S191">
        <v>83.9</v>
      </c>
      <c s="2" r="T191">
        <v>103.4</v>
      </c>
      <c s="2" r="U191">
        <v>0.0</v>
      </c>
      <c s="2" r="V191">
        <v>0.0</v>
      </c>
      <c s="2" r="W191">
        <v>0.0</v>
      </c>
    </row>
    <row customHeight="1" r="192" ht="15.0">
      <c s="2" r="A192"/>
      <c t="s" s="2" r="B192">
        <v>1605</v>
      </c>
      <c t="s" s="2" r="C192">
        <v>1606</v>
      </c>
      <c t="s" s="2" r="D192">
        <v>1607</v>
      </c>
      <c s="2" r="E192">
        <v>0.0</v>
      </c>
      <c s="2" r="F192">
        <v>0.0</v>
      </c>
      <c s="2" r="G192">
        <v>0.0</v>
      </c>
      <c s="2" r="H192">
        <v>0.0</v>
      </c>
      <c s="2" r="I192">
        <v>0.0</v>
      </c>
      <c s="2" r="J192">
        <v>0.0</v>
      </c>
      <c s="2" r="K192">
        <v>3.0</v>
      </c>
      <c s="2" r="L192">
        <v>10.0</v>
      </c>
      <c s="2" r="M192">
        <v>0.0</v>
      </c>
      <c s="2" r="N192">
        <v>1.0</v>
      </c>
      <c s="2" r="O192">
        <v>40.0</v>
      </c>
      <c s="2" r="P192">
        <v>518.0</v>
      </c>
      <c s="2" r="Q192">
        <v>2.0</v>
      </c>
      <c s="2" r="R192">
        <v>62.75</v>
      </c>
      <c s="2" r="S192">
        <v>82.75</v>
      </c>
      <c s="2" r="T192">
        <v>102.75</v>
      </c>
      <c s="2" r="U192">
        <v>0.0</v>
      </c>
      <c s="2" r="V192">
        <v>0.0</v>
      </c>
      <c s="2" r="W192">
        <v>0.0</v>
      </c>
    </row>
    <row customHeight="1" r="193" ht="15.0">
      <c s="2" r="A193"/>
      <c t="s" s="2" r="B193">
        <v>1608</v>
      </c>
      <c t="s" s="2" r="C193">
        <v>1609</v>
      </c>
      <c t="s" s="2" r="D193">
        <v>1610</v>
      </c>
      <c s="2" r="E193">
        <v>0.0</v>
      </c>
      <c s="2" r="F193">
        <v>0.0</v>
      </c>
      <c s="2" r="G193">
        <v>0.0</v>
      </c>
      <c s="2" r="H193">
        <v>0.0</v>
      </c>
      <c s="2" r="I193">
        <v>0.0</v>
      </c>
      <c s="2" r="J193">
        <v>0.0</v>
      </c>
      <c s="2" r="K193">
        <v>0.0</v>
      </c>
      <c s="2" r="L193">
        <v>0.0</v>
      </c>
      <c s="2" r="M193">
        <v>0.0</v>
      </c>
      <c s="2" r="N193">
        <v>1.0</v>
      </c>
      <c s="2" r="O193">
        <v>37.0</v>
      </c>
      <c s="2" r="P193">
        <v>494.0</v>
      </c>
      <c s="2" r="Q193">
        <v>3.0</v>
      </c>
      <c s="2" r="R193">
        <v>65.18</v>
      </c>
      <c s="2" r="S193">
        <v>83.88</v>
      </c>
      <c s="2" r="T193">
        <v>102.58</v>
      </c>
      <c s="2" r="U193">
        <v>0.0</v>
      </c>
      <c s="2" r="V193">
        <v>0.0</v>
      </c>
      <c s="2" r="W193">
        <v>0.0</v>
      </c>
    </row>
    <row customHeight="1" r="194" ht="15.0">
      <c s="2" r="A194"/>
      <c t="s" s="2" r="B194">
        <v>1611</v>
      </c>
      <c t="s" s="2" r="C194">
        <v>1612</v>
      </c>
      <c t="s" s="2" r="D194">
        <v>1613</v>
      </c>
      <c s="2" r="E194">
        <v>0.0</v>
      </c>
      <c s="2" r="F194">
        <v>0.0</v>
      </c>
      <c s="2" r="G194">
        <v>0.0</v>
      </c>
      <c s="2" r="H194">
        <v>0.0</v>
      </c>
      <c s="2" r="I194">
        <v>0.0</v>
      </c>
      <c s="2" r="J194">
        <v>0.0</v>
      </c>
      <c s="2" r="K194">
        <v>0.0</v>
      </c>
      <c s="2" r="L194">
        <v>0.0</v>
      </c>
      <c s="2" r="M194">
        <v>0.0</v>
      </c>
      <c s="2" r="N194">
        <v>0.0</v>
      </c>
      <c s="2" r="O194">
        <v>36.0</v>
      </c>
      <c s="2" r="P194">
        <v>485.0</v>
      </c>
      <c s="2" r="Q194">
        <v>3.0</v>
      </c>
      <c s="2" r="R194">
        <v>66.5</v>
      </c>
      <c s="2" r="S194">
        <v>84.5</v>
      </c>
      <c s="2" r="T194">
        <v>102.5</v>
      </c>
      <c s="2" r="U194">
        <v>3.0</v>
      </c>
      <c s="2" r="V194">
        <v>2.0</v>
      </c>
      <c s="2" r="W194">
        <v>1.0</v>
      </c>
    </row>
    <row customHeight="1" r="195" ht="15.0">
      <c s="2" r="A195"/>
      <c t="s" s="2" r="B195">
        <v>1614</v>
      </c>
      <c t="s" s="2" r="C195">
        <v>1615</v>
      </c>
      <c t="s" s="2" r="D195">
        <v>1616</v>
      </c>
      <c s="2" r="E195">
        <v>0.0</v>
      </c>
      <c s="2" r="F195">
        <v>0.0</v>
      </c>
      <c s="2" r="G195">
        <v>0.0</v>
      </c>
      <c s="2" r="H195">
        <v>0.0</v>
      </c>
      <c s="2" r="I195">
        <v>0.0</v>
      </c>
      <c s="2" r="J195">
        <v>0.0</v>
      </c>
      <c s="2" r="K195">
        <v>0.0</v>
      </c>
      <c s="2" r="L195">
        <v>0.0</v>
      </c>
      <c s="2" r="M195">
        <v>0.0</v>
      </c>
      <c s="2" r="N195">
        <v>1.0</v>
      </c>
      <c s="2" r="O195">
        <v>34.0</v>
      </c>
      <c s="2" r="P195">
        <v>500.0</v>
      </c>
      <c s="2" r="Q195">
        <v>3.0</v>
      </c>
      <c s="2" r="R195">
        <v>68.43</v>
      </c>
      <c s="2" r="S195">
        <v>85.33</v>
      </c>
      <c s="2" r="T195">
        <v>102.23</v>
      </c>
      <c s="2" r="U195">
        <v>0.0</v>
      </c>
      <c s="2" r="V195">
        <v>0.0</v>
      </c>
      <c s="2" r="W195">
        <v>0.0</v>
      </c>
    </row>
    <row customHeight="1" r="196" ht="15.0">
      <c s="2" r="A196"/>
      <c t="s" s="2" r="B196">
        <v>1617</v>
      </c>
      <c t="s" s="2" r="C196">
        <v>1618</v>
      </c>
      <c t="s" s="2" r="D196">
        <v>1619</v>
      </c>
      <c s="2" r="E196">
        <v>0.0</v>
      </c>
      <c s="2" r="F196">
        <v>0.0</v>
      </c>
      <c s="2" r="G196">
        <v>0.0</v>
      </c>
      <c s="2" r="H196">
        <v>0.0</v>
      </c>
      <c s="2" r="I196">
        <v>0.0</v>
      </c>
      <c s="2" r="J196">
        <v>0.0</v>
      </c>
      <c s="2" r="K196">
        <v>4.0</v>
      </c>
      <c s="2" r="L196">
        <v>25.0</v>
      </c>
      <c s="2" r="M196">
        <v>0.0</v>
      </c>
      <c s="2" r="N196">
        <v>0.0</v>
      </c>
      <c s="2" r="O196">
        <v>33.0</v>
      </c>
      <c s="2" r="P196">
        <v>477.0</v>
      </c>
      <c s="2" r="Q196">
        <v>3.0</v>
      </c>
      <c s="2" r="R196">
        <v>68.7</v>
      </c>
      <c s="2" r="S196">
        <v>85.1</v>
      </c>
      <c s="2" r="T196">
        <v>101.5</v>
      </c>
      <c s="2" r="U196">
        <v>0.0</v>
      </c>
      <c s="2" r="V196">
        <v>0.0</v>
      </c>
      <c s="2" r="W196">
        <v>0.0</v>
      </c>
    </row>
    <row customHeight="1" r="197" ht="15.0">
      <c s="2" r="A197"/>
      <c t="s" s="2" r="B197">
        <v>1620</v>
      </c>
      <c t="s" s="2" r="C197">
        <v>1621</v>
      </c>
      <c t="s" s="2" r="D197">
        <v>1622</v>
      </c>
      <c s="2" r="E197">
        <v>0.0</v>
      </c>
      <c s="2" r="F197">
        <v>0.0</v>
      </c>
      <c s="2" r="G197">
        <v>0.0</v>
      </c>
      <c s="2" r="H197">
        <v>0.0</v>
      </c>
      <c s="2" r="I197">
        <v>0.0</v>
      </c>
      <c s="2" r="J197">
        <v>0.0</v>
      </c>
      <c s="2" r="K197">
        <v>0.0</v>
      </c>
      <c s="2" r="L197">
        <v>0.0</v>
      </c>
      <c s="2" r="M197">
        <v>0.0</v>
      </c>
      <c s="2" r="N197">
        <v>0.0</v>
      </c>
      <c s="2" r="O197">
        <v>40.0</v>
      </c>
      <c s="2" r="P197">
        <v>473.0</v>
      </c>
      <c s="2" r="Q197">
        <v>2.0</v>
      </c>
      <c s="2" r="R197">
        <v>61.66</v>
      </c>
      <c s="2" r="S197">
        <v>81.41</v>
      </c>
      <c s="2" r="T197">
        <v>101.16</v>
      </c>
      <c s="2" r="U197">
        <v>0.0</v>
      </c>
      <c s="2" r="V197">
        <v>0.0</v>
      </c>
      <c s="2" r="W197">
        <v>0.0</v>
      </c>
    </row>
    <row customHeight="1" r="198" ht="15.0">
      <c s="2" r="A198"/>
      <c t="s" s="2" r="B198">
        <v>1623</v>
      </c>
      <c t="s" s="2" r="C198">
        <v>1624</v>
      </c>
      <c t="s" s="2" r="D198">
        <v>1625</v>
      </c>
      <c s="2" r="E198">
        <v>0.0</v>
      </c>
      <c s="2" r="F198">
        <v>0.0</v>
      </c>
      <c s="2" r="G198">
        <v>0.0</v>
      </c>
      <c s="2" r="H198">
        <v>0.0</v>
      </c>
      <c s="2" r="I198">
        <v>0.0</v>
      </c>
      <c s="2" r="J198">
        <v>0.0</v>
      </c>
      <c s="2" r="K198">
        <v>0.0</v>
      </c>
      <c s="2" r="L198">
        <v>0.0</v>
      </c>
      <c s="2" r="M198">
        <v>0.0</v>
      </c>
      <c s="2" r="N198">
        <v>1.0</v>
      </c>
      <c s="2" r="O198">
        <v>31.0</v>
      </c>
      <c s="2" r="P198">
        <v>467.0</v>
      </c>
      <c s="2" r="Q198">
        <v>4.0</v>
      </c>
      <c s="2" r="R198">
        <v>69.9</v>
      </c>
      <c s="2" r="S198">
        <v>85.4</v>
      </c>
      <c s="2" r="T198">
        <v>100.9</v>
      </c>
      <c s="2" r="U198">
        <v>0.0</v>
      </c>
      <c s="2" r="V198">
        <v>0.0</v>
      </c>
      <c s="2" r="W198">
        <v>0.0</v>
      </c>
    </row>
    <row customHeight="1" r="199" ht="15.0">
      <c s="2" r="A199"/>
      <c t="s" s="2" r="B199">
        <v>1626</v>
      </c>
      <c t="s" s="2" r="C199">
        <v>1627</v>
      </c>
      <c t="s" s="2" r="D199">
        <v>1628</v>
      </c>
      <c s="2" r="E199">
        <v>0.0</v>
      </c>
      <c s="2" r="F199">
        <v>0.0</v>
      </c>
      <c s="2" r="G199">
        <v>0.0</v>
      </c>
      <c s="2" r="H199">
        <v>0.0</v>
      </c>
      <c s="2" r="I199">
        <v>0.0</v>
      </c>
      <c s="2" r="J199">
        <v>0.0</v>
      </c>
      <c s="2" r="K199">
        <v>68.0</v>
      </c>
      <c s="2" r="L199">
        <v>252.0</v>
      </c>
      <c s="2" r="M199">
        <v>2.0</v>
      </c>
      <c s="2" r="N199">
        <v>1.0</v>
      </c>
      <c s="2" r="O199">
        <v>34.0</v>
      </c>
      <c s="2" r="P199">
        <v>232.0</v>
      </c>
      <c s="2" r="Q199">
        <v>1.0</v>
      </c>
      <c s="2" r="R199">
        <v>66.2</v>
      </c>
      <c s="2" r="S199">
        <v>83.2</v>
      </c>
      <c s="2" r="T199">
        <v>100.2</v>
      </c>
      <c s="2" r="U199">
        <v>0.0</v>
      </c>
      <c s="2" r="V199">
        <v>0.0</v>
      </c>
      <c s="2" r="W199">
        <v>0.0</v>
      </c>
    </row>
    <row customHeight="1" r="200" ht="15.0">
      <c s="2" r="A200"/>
      <c t="s" s="2" r="B200">
        <v>1629</v>
      </c>
      <c t="s" s="2" r="C200">
        <v>1630</v>
      </c>
      <c t="s" s="2" r="D200">
        <v>1631</v>
      </c>
      <c s="2" r="E200">
        <v>281.0</v>
      </c>
      <c s="2" r="F200">
        <v>156.0</v>
      </c>
      <c s="2" r="G200">
        <v>55.5</v>
      </c>
      <c s="2" r="H200">
        <v>1543.0</v>
      </c>
      <c s="2" r="I200">
        <v>10.0</v>
      </c>
      <c s="2" r="J200">
        <v>10.0</v>
      </c>
      <c s="2" r="K200">
        <v>42.0</v>
      </c>
      <c s="2" r="L200">
        <v>167.0</v>
      </c>
      <c s="2" r="M200">
        <v>1.0</v>
      </c>
      <c s="2" r="N200">
        <v>3.0</v>
      </c>
      <c s="2" r="O200">
        <v>0.0</v>
      </c>
      <c s="2" r="P200">
        <v>0.0</v>
      </c>
      <c s="2" r="Q200">
        <v>0.0</v>
      </c>
      <c s="2" r="R200">
        <v>99.62</v>
      </c>
      <c s="2" r="S200">
        <v>99.62</v>
      </c>
      <c s="2" r="T200">
        <v>99.62</v>
      </c>
      <c s="2" r="U200">
        <v>0.0</v>
      </c>
      <c s="2" r="V200">
        <v>0.0</v>
      </c>
      <c s="2" r="W200">
        <v>0.0</v>
      </c>
    </row>
    <row customHeight="1" r="201" ht="15.0">
      <c s="2" r="A201"/>
      <c t="s" s="2" r="B201">
        <v>1632</v>
      </c>
      <c t="s" s="2" r="C201">
        <v>1633</v>
      </c>
      <c t="s" s="2" r="D201">
        <v>1634</v>
      </c>
      <c s="2" r="E201">
        <v>0.0</v>
      </c>
      <c s="2" r="F201">
        <v>0.0</v>
      </c>
      <c s="2" r="G201">
        <v>0.0</v>
      </c>
      <c s="2" r="H201">
        <v>0.0</v>
      </c>
      <c s="2" r="I201">
        <v>0.0</v>
      </c>
      <c s="2" r="J201">
        <v>0.0</v>
      </c>
      <c s="2" r="K201">
        <v>0.0</v>
      </c>
      <c s="2" r="L201">
        <v>0.0</v>
      </c>
      <c s="2" r="M201">
        <v>0.0</v>
      </c>
      <c s="2" r="N201">
        <v>1.0</v>
      </c>
      <c s="2" r="O201">
        <v>36.0</v>
      </c>
      <c s="2" r="P201">
        <v>514.0</v>
      </c>
      <c s="2" r="Q201">
        <v>2.0</v>
      </c>
      <c s="2" r="R201">
        <v>63.15</v>
      </c>
      <c s="2" r="S201">
        <v>81.3</v>
      </c>
      <c s="2" r="T201">
        <v>99.45</v>
      </c>
      <c s="2" r="U201">
        <v>0.0</v>
      </c>
      <c s="2" r="V201">
        <v>0.0</v>
      </c>
      <c s="2" r="W201">
        <v>0.0</v>
      </c>
    </row>
    <row customHeight="1" r="202" ht="15.0">
      <c s="2" r="A202"/>
      <c t="s" s="2" r="B202">
        <v>1635</v>
      </c>
      <c t="s" s="2" r="C202">
        <v>1636</v>
      </c>
      <c t="s" s="2" r="D202">
        <v>1637</v>
      </c>
      <c s="2" r="E202">
        <v>0.0</v>
      </c>
      <c s="2" r="F202">
        <v>0.0</v>
      </c>
      <c s="2" r="G202">
        <v>0.0</v>
      </c>
      <c s="2" r="H202">
        <v>0.0</v>
      </c>
      <c s="2" r="I202">
        <v>0.0</v>
      </c>
      <c s="2" r="J202">
        <v>0.0</v>
      </c>
      <c s="2" r="K202">
        <v>3.0</v>
      </c>
      <c s="2" r="L202">
        <v>11.0</v>
      </c>
      <c s="2" r="M202">
        <v>0.0</v>
      </c>
      <c s="2" r="N202">
        <v>0.0</v>
      </c>
      <c s="2" r="O202">
        <v>43.0</v>
      </c>
      <c s="2" r="P202">
        <v>443.0</v>
      </c>
      <c s="2" r="Q202">
        <v>2.0</v>
      </c>
      <c s="2" r="R202">
        <v>54.3</v>
      </c>
      <c s="2" r="S202">
        <v>75.95</v>
      </c>
      <c s="2" r="T202">
        <v>97.6</v>
      </c>
      <c s="2" r="U202">
        <v>0.0</v>
      </c>
      <c s="2" r="V202">
        <v>0.0</v>
      </c>
      <c s="2" r="W202">
        <v>0.0</v>
      </c>
    </row>
    <row customHeight="1" r="203" ht="15.0">
      <c s="2" r="A203"/>
      <c t="s" s="2" r="B203">
        <v>1638</v>
      </c>
      <c t="s" s="2" r="C203">
        <v>1639</v>
      </c>
      <c t="s" s="2" r="D203">
        <v>1640</v>
      </c>
      <c s="2" r="E203">
        <v>0.0</v>
      </c>
      <c s="2" r="F203">
        <v>0.0</v>
      </c>
      <c s="2" r="G203">
        <v>0.0</v>
      </c>
      <c s="2" r="H203">
        <v>0.0</v>
      </c>
      <c s="2" r="I203">
        <v>0.0</v>
      </c>
      <c s="2" r="J203">
        <v>0.0</v>
      </c>
      <c s="2" r="K203">
        <v>99.0</v>
      </c>
      <c s="2" r="L203">
        <v>415.0</v>
      </c>
      <c s="2" r="M203">
        <v>2.0</v>
      </c>
      <c s="2" r="N203">
        <v>0.0</v>
      </c>
      <c s="2" r="O203">
        <v>25.0</v>
      </c>
      <c s="2" r="P203">
        <v>129.0</v>
      </c>
      <c s="2" r="Q203">
        <v>1.0</v>
      </c>
      <c s="2" r="R203">
        <v>72.4</v>
      </c>
      <c s="2" r="S203">
        <v>84.9</v>
      </c>
      <c s="2" r="T203">
        <v>97.4</v>
      </c>
      <c s="2" r="U203">
        <v>4.0</v>
      </c>
      <c s="2" r="V203">
        <v>2.0</v>
      </c>
      <c s="2" r="W203">
        <v>1.0</v>
      </c>
    </row>
    <row customHeight="1" r="204" ht="15.0">
      <c s="2" r="A204"/>
      <c t="s" s="2" r="B204">
        <v>1641</v>
      </c>
      <c t="s" s="2" r="C204">
        <v>1642</v>
      </c>
      <c t="s" s="2" r="D204">
        <v>1643</v>
      </c>
      <c s="2" r="E204">
        <v>0.0</v>
      </c>
      <c s="2" r="F204">
        <v>0.0</v>
      </c>
      <c s="2" r="G204">
        <v>0.0</v>
      </c>
      <c s="2" r="H204">
        <v>0.0</v>
      </c>
      <c s="2" r="I204">
        <v>0.0</v>
      </c>
      <c s="2" r="J204">
        <v>0.0</v>
      </c>
      <c s="2" r="K204">
        <v>0.0</v>
      </c>
      <c s="2" r="L204">
        <v>0.0</v>
      </c>
      <c s="2" r="M204">
        <v>0.0</v>
      </c>
      <c s="2" r="N204">
        <v>1.0</v>
      </c>
      <c s="2" r="O204">
        <v>36.0</v>
      </c>
      <c s="2" r="P204">
        <v>436.0</v>
      </c>
      <c s="2" r="Q204">
        <v>3.0</v>
      </c>
      <c s="2" r="R204">
        <v>60.6</v>
      </c>
      <c s="2" r="S204">
        <v>78.6</v>
      </c>
      <c s="2" r="T204">
        <v>96.6</v>
      </c>
      <c s="2" r="U204">
        <v>0.0</v>
      </c>
      <c s="2" r="V204">
        <v>0.0</v>
      </c>
      <c s="2" r="W204">
        <v>0.0</v>
      </c>
    </row>
    <row customHeight="1" r="205" ht="15.0">
      <c s="2" r="A205"/>
      <c t="s" s="2" r="B205">
        <v>1644</v>
      </c>
      <c t="s" s="2" r="C205">
        <v>1645</v>
      </c>
      <c t="s" s="2" r="D205">
        <v>1646</v>
      </c>
      <c s="2" r="E205">
        <v>0.0</v>
      </c>
      <c s="2" r="F205">
        <v>0.0</v>
      </c>
      <c s="2" r="G205">
        <v>0.0</v>
      </c>
      <c s="2" r="H205">
        <v>0.0</v>
      </c>
      <c s="2" r="I205">
        <v>0.0</v>
      </c>
      <c s="2" r="J205">
        <v>0.0</v>
      </c>
      <c s="2" r="K205">
        <v>122.0</v>
      </c>
      <c s="2" r="L205">
        <v>499.0</v>
      </c>
      <c s="2" r="M205">
        <v>4.0</v>
      </c>
      <c s="2" r="N205">
        <v>1.0</v>
      </c>
      <c s="2" r="O205">
        <v>13.0</v>
      </c>
      <c s="2" r="P205">
        <v>76.0</v>
      </c>
      <c s="2" r="Q205">
        <v>0.0</v>
      </c>
      <c s="2" r="R205">
        <v>82.9</v>
      </c>
      <c s="2" r="S205">
        <v>89.4</v>
      </c>
      <c s="2" r="T205">
        <v>95.9</v>
      </c>
      <c s="2" r="U205">
        <v>2.0</v>
      </c>
      <c s="2" r="V205">
        <v>2.0</v>
      </c>
      <c s="2" r="W205">
        <v>2.0</v>
      </c>
    </row>
    <row customHeight="1" r="206" ht="15.0">
      <c s="2" r="A206"/>
      <c t="s" s="2" r="B206">
        <v>1647</v>
      </c>
      <c t="s" s="2" r="C206">
        <v>1648</v>
      </c>
      <c t="s" s="2" r="D206">
        <v>1649</v>
      </c>
      <c s="2" r="E206">
        <v>0.0</v>
      </c>
      <c s="2" r="F206">
        <v>0.0</v>
      </c>
      <c s="2" r="G206">
        <v>0.0</v>
      </c>
      <c s="2" r="H206">
        <v>0.0</v>
      </c>
      <c s="2" r="I206">
        <v>0.0</v>
      </c>
      <c s="2" r="J206">
        <v>0.0</v>
      </c>
      <c s="2" r="K206">
        <v>2.0</v>
      </c>
      <c s="2" r="L206">
        <v>7.0</v>
      </c>
      <c s="2" r="M206">
        <v>0.0</v>
      </c>
      <c s="2" r="N206">
        <v>1.0</v>
      </c>
      <c s="2" r="O206">
        <v>40.0</v>
      </c>
      <c s="2" r="P206">
        <v>470.0</v>
      </c>
      <c s="2" r="Q206">
        <v>2.0</v>
      </c>
      <c s="2" r="R206">
        <v>56.25</v>
      </c>
      <c s="2" r="S206">
        <v>76.0</v>
      </c>
      <c s="2" r="T206">
        <v>95.75</v>
      </c>
      <c s="2" r="U206">
        <v>0.0</v>
      </c>
      <c s="2" r="V206">
        <v>0.0</v>
      </c>
      <c s="2" r="W206">
        <v>0.0</v>
      </c>
    </row>
    <row customHeight="1" r="207" ht="15.0">
      <c s="2" r="A207"/>
      <c t="s" s="2" r="B207">
        <v>1650</v>
      </c>
      <c t="s" s="2" r="C207">
        <v>1651</v>
      </c>
      <c t="s" s="2" r="D207">
        <v>1652</v>
      </c>
      <c s="2" r="E207">
        <v>0.0</v>
      </c>
      <c s="2" r="F207">
        <v>0.0</v>
      </c>
      <c s="2" r="G207">
        <v>0.0</v>
      </c>
      <c s="2" r="H207">
        <v>0.0</v>
      </c>
      <c s="2" r="I207">
        <v>0.0</v>
      </c>
      <c s="2" r="J207">
        <v>0.0</v>
      </c>
      <c s="2" r="K207">
        <v>0.0</v>
      </c>
      <c s="2" r="L207">
        <v>0.0</v>
      </c>
      <c s="2" r="M207">
        <v>0.0</v>
      </c>
      <c s="2" r="N207">
        <v>0.0</v>
      </c>
      <c s="2" r="O207">
        <v>36.0</v>
      </c>
      <c s="2" r="P207">
        <v>389.0</v>
      </c>
      <c s="2" r="Q207">
        <v>3.0</v>
      </c>
      <c s="2" r="R207">
        <v>59.3</v>
      </c>
      <c s="2" r="S207">
        <v>77.3</v>
      </c>
      <c s="2" r="T207">
        <v>95.3</v>
      </c>
      <c s="2" r="U207">
        <v>0.0</v>
      </c>
      <c s="2" r="V207">
        <v>0.0</v>
      </c>
      <c s="2" r="W207">
        <v>0.0</v>
      </c>
    </row>
    <row customHeight="1" r="208" ht="15.0">
      <c s="2" r="A208"/>
      <c t="s" s="2" r="B208">
        <v>1653</v>
      </c>
      <c t="s" s="2" r="C208">
        <v>1654</v>
      </c>
      <c t="s" s="2" r="D208">
        <v>1655</v>
      </c>
      <c s="2" r="E208">
        <v>0.0</v>
      </c>
      <c s="2" r="F208">
        <v>0.0</v>
      </c>
      <c s="2" r="G208">
        <v>0.0</v>
      </c>
      <c s="2" r="H208">
        <v>0.0</v>
      </c>
      <c s="2" r="I208">
        <v>0.0</v>
      </c>
      <c s="2" r="J208">
        <v>0.0</v>
      </c>
      <c s="2" r="K208">
        <v>0.0</v>
      </c>
      <c s="2" r="L208">
        <v>0.0</v>
      </c>
      <c s="2" r="M208">
        <v>0.0</v>
      </c>
      <c s="2" r="N208">
        <v>0.0</v>
      </c>
      <c s="2" r="O208">
        <v>36.0</v>
      </c>
      <c s="2" r="P208">
        <v>411.0</v>
      </c>
      <c s="2" r="Q208">
        <v>3.0</v>
      </c>
      <c s="2" r="R208">
        <v>57.9</v>
      </c>
      <c s="2" r="S208">
        <v>75.9</v>
      </c>
      <c s="2" r="T208">
        <v>93.9</v>
      </c>
      <c s="2" r="U208">
        <v>0.0</v>
      </c>
      <c s="2" r="V208">
        <v>0.0</v>
      </c>
      <c s="2" r="W208">
        <v>0.0</v>
      </c>
    </row>
    <row customHeight="1" r="209" ht="15.0">
      <c s="2" r="A209"/>
      <c t="s" s="2" r="B209">
        <v>1656</v>
      </c>
      <c t="s" s="2" r="C209">
        <v>1657</v>
      </c>
      <c t="s" s="2" r="D209">
        <v>1658</v>
      </c>
      <c s="2" r="E209">
        <v>0.0</v>
      </c>
      <c s="2" r="F209">
        <v>0.0</v>
      </c>
      <c s="2" r="G209">
        <v>0.0</v>
      </c>
      <c s="2" r="H209">
        <v>0.0</v>
      </c>
      <c s="2" r="I209">
        <v>0.0</v>
      </c>
      <c s="2" r="J209">
        <v>0.0</v>
      </c>
      <c s="2" r="K209">
        <v>43.0</v>
      </c>
      <c s="2" r="L209">
        <v>197.0</v>
      </c>
      <c s="2" r="M209">
        <v>2.0</v>
      </c>
      <c s="2" r="N209">
        <v>0.0</v>
      </c>
      <c s="2" r="O209">
        <v>32.0</v>
      </c>
      <c s="2" r="P209">
        <v>284.0</v>
      </c>
      <c s="2" r="Q209">
        <v>1.0</v>
      </c>
      <c s="2" r="R209">
        <v>61.9</v>
      </c>
      <c s="2" r="S209">
        <v>77.65</v>
      </c>
      <c s="2" r="T209">
        <v>93.4</v>
      </c>
      <c s="2" r="U209">
        <v>0.0</v>
      </c>
      <c s="2" r="V209">
        <v>0.0</v>
      </c>
      <c s="2" r="W209">
        <v>0.0</v>
      </c>
    </row>
    <row customHeight="1" r="210" ht="15.0">
      <c s="2" r="A210"/>
      <c t="s" s="2" r="B210">
        <v>1659</v>
      </c>
      <c t="s" s="2" r="C210">
        <v>1660</v>
      </c>
      <c t="s" s="2" r="D210">
        <v>1661</v>
      </c>
      <c s="2" r="E210">
        <v>0.0</v>
      </c>
      <c s="2" r="F210">
        <v>0.0</v>
      </c>
      <c s="2" r="G210">
        <v>0.0</v>
      </c>
      <c s="2" r="H210">
        <v>0.0</v>
      </c>
      <c s="2" r="I210">
        <v>0.0</v>
      </c>
      <c s="2" r="J210">
        <v>0.0</v>
      </c>
      <c s="2" r="K210">
        <v>78.0</v>
      </c>
      <c s="2" r="L210">
        <v>352.0</v>
      </c>
      <c s="2" r="M210">
        <v>2.0</v>
      </c>
      <c s="2" r="N210">
        <v>1.0</v>
      </c>
      <c s="2" r="O210">
        <v>25.0</v>
      </c>
      <c s="2" r="P210">
        <v>190.0</v>
      </c>
      <c s="2" r="Q210">
        <v>1.0</v>
      </c>
      <c s="2" r="R210">
        <v>68.2</v>
      </c>
      <c s="2" r="S210">
        <v>80.7</v>
      </c>
      <c s="2" r="T210">
        <v>93.2</v>
      </c>
      <c s="2" r="U210">
        <v>1.0</v>
      </c>
      <c s="2" r="V210">
        <v>0.0</v>
      </c>
      <c s="2" r="W210">
        <v>0.0</v>
      </c>
    </row>
    <row customHeight="1" r="211" ht="15.0">
      <c s="2" r="A211"/>
      <c t="s" s="2" r="B211">
        <v>1662</v>
      </c>
      <c t="s" s="2" r="C211">
        <v>1663</v>
      </c>
      <c t="s" s="2" r="D211">
        <v>1664</v>
      </c>
      <c s="2" r="E211">
        <v>0.0</v>
      </c>
      <c s="2" r="F211">
        <v>0.0</v>
      </c>
      <c s="2" r="G211">
        <v>0.0</v>
      </c>
      <c s="2" r="H211">
        <v>0.0</v>
      </c>
      <c s="2" r="I211">
        <v>0.0</v>
      </c>
      <c s="2" r="J211">
        <v>0.0</v>
      </c>
      <c s="2" r="K211">
        <v>0.0</v>
      </c>
      <c s="2" r="L211">
        <v>0.0</v>
      </c>
      <c s="2" r="M211">
        <v>0.0</v>
      </c>
      <c s="2" r="N211">
        <v>0.0</v>
      </c>
      <c s="2" r="O211">
        <v>34.0</v>
      </c>
      <c s="2" r="P211">
        <v>471.0</v>
      </c>
      <c s="2" r="Q211">
        <v>2.0</v>
      </c>
      <c s="2" r="R211">
        <v>58.46</v>
      </c>
      <c s="2" r="S211">
        <v>75.66</v>
      </c>
      <c s="2" r="T211">
        <v>92.86</v>
      </c>
      <c s="2" r="U211">
        <v>0.0</v>
      </c>
      <c s="2" r="V211">
        <v>0.0</v>
      </c>
      <c s="2" r="W211">
        <v>0.0</v>
      </c>
    </row>
    <row customHeight="1" r="212" ht="15.0">
      <c s="2" r="A212"/>
      <c t="s" s="2" r="B212">
        <v>1665</v>
      </c>
      <c t="s" s="2" r="C212">
        <v>1666</v>
      </c>
      <c t="s" s="2" r="D212">
        <v>1667</v>
      </c>
      <c s="2" r="E212">
        <v>0.0</v>
      </c>
      <c s="2" r="F212">
        <v>0.0</v>
      </c>
      <c s="2" r="G212">
        <v>0.0</v>
      </c>
      <c s="2" r="H212">
        <v>0.0</v>
      </c>
      <c s="2" r="I212">
        <v>0.0</v>
      </c>
      <c s="2" r="J212">
        <v>0.0</v>
      </c>
      <c s="2" r="K212">
        <v>71.0</v>
      </c>
      <c s="2" r="L212">
        <v>321.0</v>
      </c>
      <c s="2" r="M212">
        <v>3.0</v>
      </c>
      <c s="2" r="N212">
        <v>0.0</v>
      </c>
      <c s="2" r="O212">
        <v>21.0</v>
      </c>
      <c s="2" r="P212">
        <v>166.0</v>
      </c>
      <c s="2" r="Q212">
        <v>1.0</v>
      </c>
      <c s="2" r="R212">
        <v>70.9</v>
      </c>
      <c s="2" r="S212">
        <v>81.4</v>
      </c>
      <c s="2" r="T212">
        <v>91.9</v>
      </c>
      <c s="2" r="U212">
        <v>1.0</v>
      </c>
      <c s="2" r="V212">
        <v>0.0</v>
      </c>
      <c s="2" r="W212">
        <v>0.0</v>
      </c>
    </row>
    <row customHeight="1" r="213" ht="15.0">
      <c s="2" r="A213"/>
      <c t="s" s="2" r="B213">
        <v>1668</v>
      </c>
      <c t="s" s="2" r="C213">
        <v>1669</v>
      </c>
      <c t="s" s="2" r="D213">
        <v>1670</v>
      </c>
      <c s="2" r="E213">
        <v>0.0</v>
      </c>
      <c s="2" r="F213">
        <v>0.0</v>
      </c>
      <c s="2" r="G213">
        <v>0.0</v>
      </c>
      <c s="2" r="H213">
        <v>0.0</v>
      </c>
      <c s="2" r="I213">
        <v>0.0</v>
      </c>
      <c s="2" r="J213">
        <v>0.0</v>
      </c>
      <c s="2" r="K213">
        <v>99.0</v>
      </c>
      <c s="2" r="L213">
        <v>397.0</v>
      </c>
      <c s="2" r="M213">
        <v>2.0</v>
      </c>
      <c s="2" r="N213">
        <v>1.0</v>
      </c>
      <c s="2" r="O213">
        <v>20.0</v>
      </c>
      <c s="2" r="P213">
        <v>151.0</v>
      </c>
      <c s="2" r="Q213">
        <v>1.0</v>
      </c>
      <c s="2" r="R213">
        <v>70.8</v>
      </c>
      <c s="2" r="S213">
        <v>80.8</v>
      </c>
      <c s="2" r="T213">
        <v>90.8</v>
      </c>
      <c s="2" r="U213">
        <v>1.0</v>
      </c>
      <c s="2" r="V213">
        <v>1.0</v>
      </c>
      <c s="2" r="W213">
        <v>1.0</v>
      </c>
    </row>
    <row customHeight="1" r="214" ht="15.0">
      <c s="2" r="A214"/>
      <c t="s" s="2" r="B214">
        <v>1671</v>
      </c>
      <c t="s" s="2" r="C214">
        <v>1672</v>
      </c>
      <c t="s" s="2" r="D214">
        <v>1673</v>
      </c>
      <c s="2" r="E214">
        <v>0.0</v>
      </c>
      <c s="2" r="F214">
        <v>0.0</v>
      </c>
      <c s="2" r="G214">
        <v>0.0</v>
      </c>
      <c s="2" r="H214">
        <v>0.0</v>
      </c>
      <c s="2" r="I214">
        <v>0.0</v>
      </c>
      <c s="2" r="J214">
        <v>0.0</v>
      </c>
      <c s="2" r="K214">
        <v>0.0</v>
      </c>
      <c s="2" r="L214">
        <v>0.0</v>
      </c>
      <c s="2" r="M214">
        <v>0.0</v>
      </c>
      <c s="2" r="N214">
        <v>2.0</v>
      </c>
      <c s="2" r="O214">
        <v>36.0</v>
      </c>
      <c s="2" r="P214">
        <v>391.0</v>
      </c>
      <c s="2" r="Q214">
        <v>3.0</v>
      </c>
      <c s="2" r="R214">
        <v>54.7</v>
      </c>
      <c s="2" r="S214">
        <v>72.7</v>
      </c>
      <c s="2" r="T214">
        <v>90.7</v>
      </c>
      <c s="2" r="U214">
        <v>0.0</v>
      </c>
      <c s="2" r="V214">
        <v>0.0</v>
      </c>
      <c s="2" r="W214">
        <v>0.0</v>
      </c>
    </row>
    <row customHeight="1" r="215" ht="15.0">
      <c s="2" r="A215"/>
      <c t="s" s="2" r="B215">
        <v>1674</v>
      </c>
      <c t="s" s="2" r="C215">
        <v>1675</v>
      </c>
      <c t="s" s="2" r="D215">
        <v>1676</v>
      </c>
      <c s="2" r="E215">
        <v>0.0</v>
      </c>
      <c s="2" r="F215">
        <v>0.0</v>
      </c>
      <c s="2" r="G215">
        <v>0.0</v>
      </c>
      <c s="2" r="H215">
        <v>0.0</v>
      </c>
      <c s="2" r="I215">
        <v>0.0</v>
      </c>
      <c s="2" r="J215">
        <v>0.0</v>
      </c>
      <c s="2" r="K215">
        <v>0.0</v>
      </c>
      <c s="2" r="L215">
        <v>0.0</v>
      </c>
      <c s="2" r="M215">
        <v>0.0</v>
      </c>
      <c s="2" r="N215">
        <v>1.0</v>
      </c>
      <c s="2" r="O215">
        <v>28.0</v>
      </c>
      <c s="2" r="P215">
        <v>417.0</v>
      </c>
      <c s="2" r="Q215">
        <v>4.0</v>
      </c>
      <c s="2" r="R215">
        <v>61.27</v>
      </c>
      <c s="2" r="S215">
        <v>75.32</v>
      </c>
      <c s="2" r="T215">
        <v>89.37</v>
      </c>
      <c s="2" r="U215">
        <v>0.0</v>
      </c>
      <c s="2" r="V215">
        <v>0.0</v>
      </c>
      <c s="2" r="W215">
        <v>0.0</v>
      </c>
    </row>
    <row customHeight="1" r="216" ht="15.0">
      <c s="2" r="A216"/>
      <c t="s" s="2" r="B216">
        <v>1677</v>
      </c>
      <c t="s" s="2" r="C216">
        <v>1678</v>
      </c>
      <c t="s" s="2" r="D216">
        <v>1679</v>
      </c>
      <c s="2" r="E216">
        <v>0.0</v>
      </c>
      <c s="2" r="F216">
        <v>0.0</v>
      </c>
      <c s="2" r="G216">
        <v>0.0</v>
      </c>
      <c s="2" r="H216">
        <v>0.0</v>
      </c>
      <c s="2" r="I216">
        <v>0.0</v>
      </c>
      <c s="2" r="J216">
        <v>0.0</v>
      </c>
      <c s="2" r="K216">
        <v>3.0</v>
      </c>
      <c s="2" r="L216">
        <v>12.0</v>
      </c>
      <c s="2" r="M216">
        <v>0.0</v>
      </c>
      <c s="2" r="N216">
        <v>0.0</v>
      </c>
      <c s="2" r="O216">
        <v>36.0</v>
      </c>
      <c s="2" r="P216">
        <v>371.0</v>
      </c>
      <c s="2" r="Q216">
        <v>2.0</v>
      </c>
      <c s="2" r="R216">
        <v>52.74</v>
      </c>
      <c s="2" r="S216">
        <v>70.74</v>
      </c>
      <c s="2" r="T216">
        <v>88.74</v>
      </c>
      <c s="2" r="U216">
        <v>0.0</v>
      </c>
      <c s="2" r="V216">
        <v>0.0</v>
      </c>
      <c s="2" r="W216">
        <v>0.0</v>
      </c>
    </row>
    <row customHeight="1" r="217" ht="15.0">
      <c s="2" r="A217"/>
      <c t="s" s="2" r="B217">
        <v>1680</v>
      </c>
      <c t="s" s="2" r="C217">
        <v>1681</v>
      </c>
      <c t="s" s="2" r="D217">
        <v>1682</v>
      </c>
      <c s="2" r="E217">
        <v>212.0</v>
      </c>
      <c s="2" r="F217">
        <v>129.0</v>
      </c>
      <c s="2" r="G217">
        <v>60.8</v>
      </c>
      <c s="2" r="H217">
        <v>1456.0</v>
      </c>
      <c s="2" r="I217">
        <v>9.0</v>
      </c>
      <c s="2" r="J217">
        <v>5.0</v>
      </c>
      <c s="2" r="K217">
        <v>10.0</v>
      </c>
      <c s="2" r="L217">
        <v>45.0</v>
      </c>
      <c s="2" r="M217">
        <v>0.0</v>
      </c>
      <c s="2" r="N217">
        <v>1.0</v>
      </c>
      <c s="2" r="O217">
        <v>0.0</v>
      </c>
      <c s="2" r="P217">
        <v>0.0</v>
      </c>
      <c s="2" r="Q217">
        <v>0.0</v>
      </c>
      <c s="2" r="R217">
        <v>87.94</v>
      </c>
      <c s="2" r="S217">
        <v>87.94</v>
      </c>
      <c s="2" r="T217">
        <v>87.94</v>
      </c>
      <c s="2" r="U217">
        <v>0.0</v>
      </c>
      <c s="2" r="V217">
        <v>0.0</v>
      </c>
      <c s="2" r="W217">
        <v>0.0</v>
      </c>
    </row>
    <row customHeight="1" r="218" ht="15.0">
      <c s="2" r="A218"/>
      <c t="s" s="2" r="B218">
        <v>1683</v>
      </c>
      <c t="s" s="2" r="C218">
        <v>1684</v>
      </c>
      <c t="s" s="2" r="D218">
        <v>1685</v>
      </c>
      <c s="2" r="E218">
        <v>0.0</v>
      </c>
      <c s="2" r="F218">
        <v>0.0</v>
      </c>
      <c s="2" r="G218">
        <v>0.0</v>
      </c>
      <c s="2" r="H218">
        <v>0.0</v>
      </c>
      <c s="2" r="I218">
        <v>0.0</v>
      </c>
      <c s="2" r="J218">
        <v>0.0</v>
      </c>
      <c s="2" r="K218">
        <v>0.0</v>
      </c>
      <c s="2" r="L218">
        <v>0.0</v>
      </c>
      <c s="2" r="M218">
        <v>0.0</v>
      </c>
      <c s="2" r="N218">
        <v>1.0</v>
      </c>
      <c s="2" r="O218">
        <v>34.0</v>
      </c>
      <c s="2" r="P218">
        <v>398.0</v>
      </c>
      <c s="2" r="Q218">
        <v>3.0</v>
      </c>
      <c s="2" r="R218">
        <v>53.8</v>
      </c>
      <c s="2" r="S218">
        <v>70.8</v>
      </c>
      <c s="2" r="T218">
        <v>87.8</v>
      </c>
      <c s="2" r="U218">
        <v>0.0</v>
      </c>
      <c s="2" r="V218">
        <v>0.0</v>
      </c>
      <c s="2" r="W218">
        <v>0.0</v>
      </c>
    </row>
    <row customHeight="1" r="219" ht="15.0">
      <c s="2" r="A219"/>
      <c t="s" s="2" r="B219">
        <v>1686</v>
      </c>
      <c t="s" s="2" r="C219">
        <v>1687</v>
      </c>
      <c t="s" s="2" r="D219">
        <v>1688</v>
      </c>
      <c s="2" r="E219">
        <v>0.0</v>
      </c>
      <c s="2" r="F219">
        <v>0.0</v>
      </c>
      <c s="2" r="G219">
        <v>0.0</v>
      </c>
      <c s="2" r="H219">
        <v>0.0</v>
      </c>
      <c s="2" r="I219">
        <v>0.0</v>
      </c>
      <c s="2" r="J219">
        <v>0.0</v>
      </c>
      <c s="2" r="K219">
        <v>111.0</v>
      </c>
      <c s="2" r="L219">
        <v>467.0</v>
      </c>
      <c s="2" r="M219">
        <v>3.0</v>
      </c>
      <c s="2" r="N219">
        <v>1.0</v>
      </c>
      <c s="2" r="O219">
        <v>16.0</v>
      </c>
      <c s="2" r="P219">
        <v>79.0</v>
      </c>
      <c s="2" r="Q219">
        <v>0.0</v>
      </c>
      <c s="2" r="R219">
        <v>71.6</v>
      </c>
      <c s="2" r="S219">
        <v>79.6</v>
      </c>
      <c s="2" r="T219">
        <v>87.6</v>
      </c>
      <c s="2" r="U219">
        <v>1.0</v>
      </c>
      <c s="2" r="V219">
        <v>1.0</v>
      </c>
      <c s="2" r="W219">
        <v>1.0</v>
      </c>
    </row>
    <row customHeight="1" r="220" ht="15.0">
      <c s="2" r="A220"/>
      <c t="s" s="2" r="B220">
        <v>1689</v>
      </c>
      <c t="s" s="2" r="C220">
        <v>1690</v>
      </c>
      <c t="s" s="2" r="D220">
        <v>1691</v>
      </c>
      <c s="2" r="E220">
        <v>0.0</v>
      </c>
      <c s="2" r="F220">
        <v>0.0</v>
      </c>
      <c s="2" r="G220">
        <v>0.0</v>
      </c>
      <c s="2" r="H220">
        <v>0.0</v>
      </c>
      <c s="2" r="I220">
        <v>0.0</v>
      </c>
      <c s="2" r="J220">
        <v>0.0</v>
      </c>
      <c s="2" r="K220">
        <v>0.0</v>
      </c>
      <c s="2" r="L220">
        <v>0.0</v>
      </c>
      <c s="2" r="M220">
        <v>0.0</v>
      </c>
      <c s="2" r="N220">
        <v>0.0</v>
      </c>
      <c s="2" r="O220">
        <v>36.0</v>
      </c>
      <c s="2" r="P220">
        <v>387.0</v>
      </c>
      <c s="2" r="Q220">
        <v>2.0</v>
      </c>
      <c s="2" r="R220">
        <v>51.26</v>
      </c>
      <c s="2" r="S220">
        <v>69.26</v>
      </c>
      <c s="2" r="T220">
        <v>87.26</v>
      </c>
      <c s="2" r="U220">
        <v>0.0</v>
      </c>
      <c s="2" r="V220">
        <v>0.0</v>
      </c>
      <c s="2" r="W220">
        <v>0.0</v>
      </c>
    </row>
    <row customHeight="1" r="221" ht="15.0">
      <c s="2" r="A221"/>
      <c t="s" s="2" r="B221">
        <v>1692</v>
      </c>
      <c t="s" s="2" r="C221">
        <v>1693</v>
      </c>
      <c t="s" s="2" r="D221">
        <v>1694</v>
      </c>
      <c s="2" r="E221">
        <v>0.0</v>
      </c>
      <c s="2" r="F221">
        <v>0.0</v>
      </c>
      <c s="2" r="G221">
        <v>0.0</v>
      </c>
      <c s="2" r="H221">
        <v>0.0</v>
      </c>
      <c s="2" r="I221">
        <v>0.0</v>
      </c>
      <c s="2" r="J221">
        <v>0.0</v>
      </c>
      <c s="2" r="K221">
        <v>0.0</v>
      </c>
      <c s="2" r="L221">
        <v>0.0</v>
      </c>
      <c s="2" r="M221">
        <v>0.0</v>
      </c>
      <c s="2" r="N221">
        <v>0.0</v>
      </c>
      <c s="2" r="O221">
        <v>28.0</v>
      </c>
      <c s="2" r="P221">
        <v>406.0</v>
      </c>
      <c s="2" r="Q221">
        <v>3.0</v>
      </c>
      <c s="2" r="R221">
        <v>57.43</v>
      </c>
      <c s="2" r="S221">
        <v>71.43</v>
      </c>
      <c s="2" r="T221">
        <v>85.43</v>
      </c>
      <c s="2" r="U221">
        <v>0.0</v>
      </c>
      <c s="2" r="V221">
        <v>0.0</v>
      </c>
      <c s="2" r="W221">
        <v>0.0</v>
      </c>
    </row>
    <row customHeight="1" r="222" ht="15.0">
      <c s="2" r="A222"/>
      <c t="s" s="2" r="B222">
        <v>1695</v>
      </c>
      <c t="s" s="2" r="C222">
        <v>1696</v>
      </c>
      <c t="s" s="2" r="D222">
        <v>1697</v>
      </c>
      <c s="2" r="E222">
        <v>0.0</v>
      </c>
      <c s="2" r="F222">
        <v>0.0</v>
      </c>
      <c s="2" r="G222">
        <v>0.0</v>
      </c>
      <c s="2" r="H222">
        <v>0.0</v>
      </c>
      <c s="2" r="I222">
        <v>0.0</v>
      </c>
      <c s="2" r="J222">
        <v>0.0</v>
      </c>
      <c s="2" r="K222">
        <v>0.0</v>
      </c>
      <c s="2" r="L222">
        <v>0.0</v>
      </c>
      <c s="2" r="M222">
        <v>0.0</v>
      </c>
      <c s="2" r="N222">
        <v>0.0</v>
      </c>
      <c s="2" r="O222">
        <v>31.0</v>
      </c>
      <c s="2" r="P222">
        <v>420.0</v>
      </c>
      <c s="2" r="Q222">
        <v>2.0</v>
      </c>
      <c s="2" r="R222">
        <v>53.99</v>
      </c>
      <c s="2" r="S222">
        <v>69.69</v>
      </c>
      <c s="2" r="T222">
        <v>85.39</v>
      </c>
      <c s="2" r="U222">
        <v>0.0</v>
      </c>
      <c s="2" r="V222">
        <v>0.0</v>
      </c>
      <c s="2" r="W222">
        <v>0.0</v>
      </c>
    </row>
    <row customHeight="1" r="223" ht="15.0">
      <c s="2" r="A223"/>
      <c t="s" s="2" r="B223">
        <v>1698</v>
      </c>
      <c t="s" s="2" r="C223">
        <v>1699</v>
      </c>
      <c t="s" s="2" r="D223">
        <v>1700</v>
      </c>
      <c s="2" r="E223">
        <v>0.0</v>
      </c>
      <c s="2" r="F223">
        <v>0.0</v>
      </c>
      <c s="2" r="G223">
        <v>0.0</v>
      </c>
      <c s="2" r="H223">
        <v>0.0</v>
      </c>
      <c s="2" r="I223">
        <v>0.0</v>
      </c>
      <c s="2" r="J223">
        <v>0.0</v>
      </c>
      <c s="2" r="K223">
        <v>0.0</v>
      </c>
      <c s="2" r="L223">
        <v>0.0</v>
      </c>
      <c s="2" r="M223">
        <v>0.0</v>
      </c>
      <c s="2" r="N223">
        <v>0.0</v>
      </c>
      <c s="2" r="O223">
        <v>32.0</v>
      </c>
      <c s="2" r="P223">
        <v>344.0</v>
      </c>
      <c s="2" r="Q223">
        <v>3.0</v>
      </c>
      <c s="2" r="R223">
        <v>52.4</v>
      </c>
      <c s="2" r="S223">
        <v>68.4</v>
      </c>
      <c s="2" r="T223">
        <v>84.4</v>
      </c>
      <c s="2" r="U223">
        <v>0.0</v>
      </c>
      <c s="2" r="V223">
        <v>0.0</v>
      </c>
      <c s="2" r="W223">
        <v>0.0</v>
      </c>
    </row>
    <row customHeight="1" r="224" ht="15.0">
      <c s="2" r="A224"/>
      <c t="s" s="2" r="B224">
        <v>1701</v>
      </c>
      <c t="s" s="2" r="C224">
        <v>1702</v>
      </c>
      <c t="s" s="2" r="D224">
        <v>1703</v>
      </c>
      <c s="2" r="E224">
        <v>0.0</v>
      </c>
      <c s="2" r="F224">
        <v>0.0</v>
      </c>
      <c s="2" r="G224">
        <v>0.0</v>
      </c>
      <c s="2" r="H224">
        <v>0.0</v>
      </c>
      <c s="2" r="I224">
        <v>0.0</v>
      </c>
      <c s="2" r="J224">
        <v>0.0</v>
      </c>
      <c s="2" r="K224">
        <v>0.0</v>
      </c>
      <c s="2" r="L224">
        <v>0.0</v>
      </c>
      <c s="2" r="M224">
        <v>0.0</v>
      </c>
      <c s="2" r="N224">
        <v>0.0</v>
      </c>
      <c s="2" r="O224">
        <v>29.0</v>
      </c>
      <c s="2" r="P224">
        <v>381.0</v>
      </c>
      <c s="2" r="Q224">
        <v>3.0</v>
      </c>
      <c s="2" r="R224">
        <v>54.88</v>
      </c>
      <c s="2" r="S224">
        <v>69.53</v>
      </c>
      <c s="2" r="T224">
        <v>84.18</v>
      </c>
      <c s="2" r="U224">
        <v>0.0</v>
      </c>
      <c s="2" r="V224">
        <v>0.0</v>
      </c>
      <c s="2" r="W224">
        <v>0.0</v>
      </c>
    </row>
    <row customHeight="1" r="225" ht="15.0">
      <c s="2" r="A225"/>
      <c t="s" s="2" r="B225">
        <v>1704</v>
      </c>
      <c t="s" s="2" r="C225">
        <v>1705</v>
      </c>
      <c t="s" s="2" r="D225">
        <v>1706</v>
      </c>
      <c s="2" r="E225">
        <v>0.0</v>
      </c>
      <c s="2" r="F225">
        <v>0.0</v>
      </c>
      <c s="2" r="G225">
        <v>0.0</v>
      </c>
      <c s="2" r="H225">
        <v>0.0</v>
      </c>
      <c s="2" r="I225">
        <v>0.0</v>
      </c>
      <c s="2" r="J225">
        <v>0.0</v>
      </c>
      <c s="2" r="K225">
        <v>0.0</v>
      </c>
      <c s="2" r="L225">
        <v>0.0</v>
      </c>
      <c s="2" r="M225">
        <v>0.0</v>
      </c>
      <c s="2" r="N225">
        <v>0.0</v>
      </c>
      <c s="2" r="O225">
        <v>26.0</v>
      </c>
      <c s="2" r="P225">
        <v>413.0</v>
      </c>
      <c s="2" r="Q225">
        <v>3.0</v>
      </c>
      <c s="2" r="R225">
        <v>57.51</v>
      </c>
      <c s="2" r="S225">
        <v>70.66</v>
      </c>
      <c s="2" r="T225">
        <v>83.81</v>
      </c>
      <c s="2" r="U225">
        <v>0.0</v>
      </c>
      <c s="2" r="V225">
        <v>0.0</v>
      </c>
      <c s="2" r="W225">
        <v>0.0</v>
      </c>
    </row>
    <row customHeight="1" r="226" ht="15.0">
      <c s="2" r="A226"/>
      <c t="s" s="2" r="B226">
        <v>1707</v>
      </c>
      <c t="s" s="2" r="C226">
        <v>1708</v>
      </c>
      <c t="s" s="2" r="D226">
        <v>1709</v>
      </c>
      <c s="2" r="E226">
        <v>0.0</v>
      </c>
      <c s="2" r="F226">
        <v>0.0</v>
      </c>
      <c s="2" r="G226">
        <v>0.0</v>
      </c>
      <c s="2" r="H226">
        <v>0.0</v>
      </c>
      <c s="2" r="I226">
        <v>0.0</v>
      </c>
      <c s="2" r="J226">
        <v>0.0</v>
      </c>
      <c s="2" r="K226">
        <v>0.0</v>
      </c>
      <c s="2" r="L226">
        <v>0.0</v>
      </c>
      <c s="2" r="M226">
        <v>0.0</v>
      </c>
      <c s="2" r="N226">
        <v>0.0</v>
      </c>
      <c s="2" r="O226">
        <v>36.0</v>
      </c>
      <c s="2" r="P226">
        <v>356.0</v>
      </c>
      <c s="2" r="Q226">
        <v>2.0</v>
      </c>
      <c s="2" r="R226">
        <v>47.6</v>
      </c>
      <c s="2" r="S226">
        <v>65.6</v>
      </c>
      <c s="2" r="T226">
        <v>83.6</v>
      </c>
      <c s="2" r="U226">
        <v>0.0</v>
      </c>
      <c s="2" r="V226">
        <v>0.0</v>
      </c>
      <c s="2" r="W226">
        <v>0.0</v>
      </c>
    </row>
    <row customHeight="1" r="227" ht="15.0">
      <c s="2" r="A227"/>
      <c t="s" s="2" r="B227">
        <v>1710</v>
      </c>
      <c t="s" s="2" r="C227">
        <v>1711</v>
      </c>
      <c t="s" s="2" r="D227">
        <v>1712</v>
      </c>
      <c s="2" r="E227">
        <v>0.0</v>
      </c>
      <c s="2" r="F227">
        <v>0.0</v>
      </c>
      <c s="2" r="G227">
        <v>0.0</v>
      </c>
      <c s="2" r="H227">
        <v>0.0</v>
      </c>
      <c s="2" r="I227">
        <v>0.0</v>
      </c>
      <c s="2" r="J227">
        <v>0.0</v>
      </c>
      <c s="2" r="K227">
        <v>99.0</v>
      </c>
      <c s="2" r="L227">
        <v>401.0</v>
      </c>
      <c s="2" r="M227">
        <v>4.0</v>
      </c>
      <c s="2" r="N227">
        <v>3.0</v>
      </c>
      <c s="2" r="O227">
        <v>15.0</v>
      </c>
      <c s="2" r="P227">
        <v>78.0</v>
      </c>
      <c s="2" r="Q227">
        <v>0.0</v>
      </c>
      <c s="2" r="R227">
        <v>65.9</v>
      </c>
      <c s="2" r="S227">
        <v>73.4</v>
      </c>
      <c s="2" r="T227">
        <v>80.9</v>
      </c>
      <c s="2" r="U227">
        <v>3.0</v>
      </c>
      <c s="2" r="V227">
        <v>2.0</v>
      </c>
      <c s="2" r="W227">
        <v>1.0</v>
      </c>
    </row>
    <row customHeight="1" r="228" ht="15.0">
      <c s="2" r="A228"/>
      <c t="s" s="2" r="B228">
        <v>1713</v>
      </c>
      <c t="s" s="2" r="C228">
        <v>1714</v>
      </c>
      <c t="s" s="2" r="D228">
        <v>1715</v>
      </c>
      <c s="2" r="E228">
        <v>0.0</v>
      </c>
      <c s="2" r="F228">
        <v>0.0</v>
      </c>
      <c s="2" r="G228">
        <v>0.0</v>
      </c>
      <c s="2" r="H228">
        <v>0.0</v>
      </c>
      <c s="2" r="I228">
        <v>0.0</v>
      </c>
      <c s="2" r="J228">
        <v>0.0</v>
      </c>
      <c s="2" r="K228">
        <v>36.0</v>
      </c>
      <c s="2" r="L228">
        <v>147.0</v>
      </c>
      <c s="2" r="M228">
        <v>0.0</v>
      </c>
      <c s="2" r="N228">
        <v>0.0</v>
      </c>
      <c s="2" r="O228">
        <v>31.0</v>
      </c>
      <c s="2" r="P228">
        <v>232.0</v>
      </c>
      <c s="2" r="Q228">
        <v>2.0</v>
      </c>
      <c s="2" r="R228">
        <v>49.3</v>
      </c>
      <c s="2" r="S228">
        <v>64.8</v>
      </c>
      <c s="2" r="T228">
        <v>80.3</v>
      </c>
      <c s="2" r="U228">
        <v>0.0</v>
      </c>
      <c s="2" r="V228">
        <v>0.0</v>
      </c>
      <c s="2" r="W228">
        <v>0.0</v>
      </c>
    </row>
    <row customHeight="1" r="229" ht="15.0">
      <c s="2" r="A229"/>
      <c t="s" s="2" r="B229">
        <v>1716</v>
      </c>
      <c t="s" s="2" r="C229">
        <v>1717</v>
      </c>
      <c t="s" s="2" r="D229">
        <v>1718</v>
      </c>
      <c s="2" r="E229">
        <v>0.0</v>
      </c>
      <c s="2" r="F229">
        <v>0.0</v>
      </c>
      <c s="2" r="G229">
        <v>0.0</v>
      </c>
      <c s="2" r="H229">
        <v>0.0</v>
      </c>
      <c s="2" r="I229">
        <v>0.0</v>
      </c>
      <c s="2" r="J229">
        <v>0.0</v>
      </c>
      <c s="2" r="K229">
        <v>48.0</v>
      </c>
      <c s="2" r="L229">
        <v>214.0</v>
      </c>
      <c s="2" r="M229">
        <v>1.0</v>
      </c>
      <c s="2" r="N229">
        <v>1.0</v>
      </c>
      <c s="2" r="O229">
        <v>28.0</v>
      </c>
      <c s="2" r="P229">
        <v>199.0</v>
      </c>
      <c s="2" r="Q229">
        <v>1.0</v>
      </c>
      <c s="2" r="R229">
        <v>51.7</v>
      </c>
      <c s="2" r="S229">
        <v>65.7</v>
      </c>
      <c s="2" r="T229">
        <v>79.7</v>
      </c>
      <c s="2" r="U229">
        <v>0.0</v>
      </c>
      <c s="2" r="V229">
        <v>0.0</v>
      </c>
      <c s="2" r="W229">
        <v>0.0</v>
      </c>
    </row>
    <row customHeight="1" r="230" ht="15.0">
      <c s="2" r="A230"/>
      <c t="s" s="2" r="B230">
        <v>1719</v>
      </c>
      <c t="s" s="2" r="C230">
        <v>1720</v>
      </c>
      <c t="s" s="2" r="D230">
        <v>1721</v>
      </c>
      <c s="2" r="E230">
        <v>0.0</v>
      </c>
      <c s="2" r="F230">
        <v>0.0</v>
      </c>
      <c s="2" r="G230">
        <v>0.0</v>
      </c>
      <c s="2" r="H230">
        <v>0.0</v>
      </c>
      <c s="2" r="I230">
        <v>0.0</v>
      </c>
      <c s="2" r="J230">
        <v>0.0</v>
      </c>
      <c s="2" r="K230">
        <v>99.0</v>
      </c>
      <c s="2" r="L230">
        <v>396.0</v>
      </c>
      <c s="2" r="M230">
        <v>2.0</v>
      </c>
      <c s="2" r="N230">
        <v>0.0</v>
      </c>
      <c s="2" r="O230">
        <v>16.0</v>
      </c>
      <c s="2" r="P230">
        <v>92.0</v>
      </c>
      <c s="2" r="Q230">
        <v>0.0</v>
      </c>
      <c s="2" r="R230">
        <v>63.2</v>
      </c>
      <c s="2" r="S230">
        <v>71.2</v>
      </c>
      <c s="2" r="T230">
        <v>79.2</v>
      </c>
      <c s="2" r="U230">
        <v>0.0</v>
      </c>
      <c s="2" r="V230">
        <v>0.0</v>
      </c>
      <c s="2" r="W230">
        <v>0.0</v>
      </c>
    </row>
    <row customHeight="1" r="231" ht="15.0">
      <c s="2" r="A231"/>
      <c t="s" s="2" r="B231">
        <v>1722</v>
      </c>
      <c t="s" s="2" r="C231">
        <v>1723</v>
      </c>
      <c t="s" s="2" r="D231">
        <v>1724</v>
      </c>
      <c s="2" r="E231">
        <v>0.0</v>
      </c>
      <c s="2" r="F231">
        <v>0.0</v>
      </c>
      <c s="2" r="G231">
        <v>0.0</v>
      </c>
      <c s="2" r="H231">
        <v>0.0</v>
      </c>
      <c s="2" r="I231">
        <v>0.0</v>
      </c>
      <c s="2" r="J231">
        <v>0.0</v>
      </c>
      <c s="2" r="K231">
        <v>101.0</v>
      </c>
      <c s="2" r="L231">
        <v>397.0</v>
      </c>
      <c s="2" r="M231">
        <v>3.0</v>
      </c>
      <c s="2" r="N231">
        <v>1.0</v>
      </c>
      <c s="2" r="O231">
        <v>12.0</v>
      </c>
      <c s="2" r="P231">
        <v>52.0</v>
      </c>
      <c s="2" r="Q231">
        <v>1.0</v>
      </c>
      <c s="2" r="R231">
        <v>66.9</v>
      </c>
      <c s="2" r="S231">
        <v>72.9</v>
      </c>
      <c s="2" r="T231">
        <v>78.9</v>
      </c>
      <c s="2" r="U231">
        <v>0.0</v>
      </c>
      <c s="2" r="V231">
        <v>0.0</v>
      </c>
      <c s="2" r="W231">
        <v>0.0</v>
      </c>
    </row>
    <row customHeight="1" r="232" ht="15.0">
      <c s="2" r="A232"/>
      <c t="s" s="2" r="B232">
        <v>1725</v>
      </c>
      <c t="s" s="2" r="C232">
        <v>1726</v>
      </c>
      <c t="s" s="2" r="D232">
        <v>1727</v>
      </c>
      <c s="2" r="E232">
        <v>0.0</v>
      </c>
      <c s="2" r="F232">
        <v>0.0</v>
      </c>
      <c s="2" r="G232">
        <v>0.0</v>
      </c>
      <c s="2" r="H232">
        <v>0.0</v>
      </c>
      <c s="2" r="I232">
        <v>0.0</v>
      </c>
      <c s="2" r="J232">
        <v>0.0</v>
      </c>
      <c s="2" r="K232">
        <v>66.0</v>
      </c>
      <c s="2" r="L232">
        <v>320.0</v>
      </c>
      <c s="2" r="M232">
        <v>2.0</v>
      </c>
      <c s="2" r="N232">
        <v>0.0</v>
      </c>
      <c s="2" r="O232">
        <v>18.0</v>
      </c>
      <c s="2" r="P232">
        <v>138.0</v>
      </c>
      <c s="2" r="Q232">
        <v>1.0</v>
      </c>
      <c s="2" r="R232">
        <v>60.8</v>
      </c>
      <c s="2" r="S232">
        <v>69.8</v>
      </c>
      <c s="2" r="T232">
        <v>78.8</v>
      </c>
      <c s="2" r="U232">
        <v>0.0</v>
      </c>
      <c s="2" r="V232">
        <v>0.0</v>
      </c>
      <c s="2" r="W232">
        <v>0.0</v>
      </c>
    </row>
    <row customHeight="1" r="233" ht="15.0">
      <c s="2" r="A233"/>
      <c t="s" s="2" r="B233">
        <v>1728</v>
      </c>
      <c t="s" s="2" r="C233">
        <v>1729</v>
      </c>
      <c t="s" s="2" r="D233">
        <v>1730</v>
      </c>
      <c s="2" r="E233">
        <v>0.0</v>
      </c>
      <c s="2" r="F233">
        <v>0.0</v>
      </c>
      <c s="2" r="G233">
        <v>0.0</v>
      </c>
      <c s="2" r="H233">
        <v>0.0</v>
      </c>
      <c s="2" r="I233">
        <v>0.0</v>
      </c>
      <c s="2" r="J233">
        <v>0.0</v>
      </c>
      <c s="2" r="K233">
        <v>0.0</v>
      </c>
      <c s="2" r="L233">
        <v>0.0</v>
      </c>
      <c s="2" r="M233">
        <v>0.0</v>
      </c>
      <c s="2" r="N233">
        <v>1.0</v>
      </c>
      <c s="2" r="O233">
        <v>31.0</v>
      </c>
      <c s="2" r="P233">
        <v>365.0</v>
      </c>
      <c s="2" r="Q233">
        <v>2.0</v>
      </c>
      <c s="2" r="R233">
        <v>48.11</v>
      </c>
      <c s="2" r="S233">
        <v>63.41</v>
      </c>
      <c s="2" r="T233">
        <v>78.71</v>
      </c>
      <c s="2" r="U233">
        <v>0.0</v>
      </c>
      <c s="2" r="V233">
        <v>0.0</v>
      </c>
      <c s="2" r="W233">
        <v>0.0</v>
      </c>
    </row>
    <row customHeight="1" r="234" ht="15.0">
      <c s="2" r="A234"/>
      <c t="s" s="2" r="B234">
        <v>1731</v>
      </c>
      <c t="s" s="2" r="C234">
        <v>1732</v>
      </c>
      <c t="s" s="2" r="D234">
        <v>1733</v>
      </c>
      <c s="2" r="E234">
        <v>0.0</v>
      </c>
      <c s="2" r="F234">
        <v>0.0</v>
      </c>
      <c s="2" r="G234">
        <v>0.0</v>
      </c>
      <c s="2" r="H234">
        <v>0.0</v>
      </c>
      <c s="2" r="I234">
        <v>0.0</v>
      </c>
      <c s="2" r="J234">
        <v>0.0</v>
      </c>
      <c s="2" r="K234">
        <v>91.0</v>
      </c>
      <c s="2" r="L234">
        <v>392.0</v>
      </c>
      <c s="2" r="M234">
        <v>3.0</v>
      </c>
      <c s="2" r="N234">
        <v>2.0</v>
      </c>
      <c s="2" r="O234">
        <v>15.0</v>
      </c>
      <c s="2" r="P234">
        <v>101.0</v>
      </c>
      <c s="2" r="Q234">
        <v>0.0</v>
      </c>
      <c s="2" r="R234">
        <v>63.3</v>
      </c>
      <c s="2" r="S234">
        <v>70.8</v>
      </c>
      <c s="2" r="T234">
        <v>78.3</v>
      </c>
      <c s="2" r="U234">
        <v>2.0</v>
      </c>
      <c s="2" r="V234">
        <v>2.0</v>
      </c>
      <c s="2" r="W234">
        <v>2.0</v>
      </c>
    </row>
    <row customHeight="1" r="235" ht="15.0">
      <c s="2" r="A235"/>
      <c t="s" s="2" r="B235">
        <v>1734</v>
      </c>
      <c t="s" s="2" r="C235">
        <v>1735</v>
      </c>
      <c t="s" s="2" r="D235">
        <v>1736</v>
      </c>
      <c s="2" r="E235">
        <v>0.0</v>
      </c>
      <c s="2" r="F235">
        <v>0.0</v>
      </c>
      <c s="2" r="G235">
        <v>0.0</v>
      </c>
      <c s="2" r="H235">
        <v>0.0</v>
      </c>
      <c s="2" r="I235">
        <v>0.0</v>
      </c>
      <c s="2" r="J235">
        <v>0.0</v>
      </c>
      <c s="2" r="K235">
        <v>0.0</v>
      </c>
      <c s="2" r="L235">
        <v>0.0</v>
      </c>
      <c s="2" r="M235">
        <v>0.0</v>
      </c>
      <c s="2" r="N235">
        <v>0.0</v>
      </c>
      <c s="2" r="O235">
        <v>27.0</v>
      </c>
      <c s="2" r="P235">
        <v>327.0</v>
      </c>
      <c s="2" r="Q235">
        <v>3.0</v>
      </c>
      <c s="2" r="R235">
        <v>50.7</v>
      </c>
      <c s="2" r="S235">
        <v>64.2</v>
      </c>
      <c s="2" r="T235">
        <v>77.7</v>
      </c>
      <c s="2" r="U235">
        <v>0.0</v>
      </c>
      <c s="2" r="V235">
        <v>0.0</v>
      </c>
      <c s="2" r="W235">
        <v>0.0</v>
      </c>
    </row>
    <row customHeight="1" r="236" ht="15.0">
      <c s="2" r="A236"/>
      <c t="s" s="2" r="B236">
        <v>1737</v>
      </c>
      <c t="s" s="2" r="C236">
        <v>1738</v>
      </c>
      <c t="s" s="2" r="D236">
        <v>1739</v>
      </c>
      <c s="2" r="E236">
        <v>0.0</v>
      </c>
      <c s="2" r="F236">
        <v>0.0</v>
      </c>
      <c s="2" r="G236">
        <v>0.0</v>
      </c>
      <c s="2" r="H236">
        <v>0.0</v>
      </c>
      <c s="2" r="I236">
        <v>0.0</v>
      </c>
      <c s="2" r="J236">
        <v>0.0</v>
      </c>
      <c s="2" r="K236">
        <v>64.0</v>
      </c>
      <c s="2" r="L236">
        <v>255.0</v>
      </c>
      <c s="2" r="M236">
        <v>1.0</v>
      </c>
      <c s="2" r="N236">
        <v>0.0</v>
      </c>
      <c s="2" r="O236">
        <v>26.0</v>
      </c>
      <c s="2" r="P236">
        <v>171.0</v>
      </c>
      <c s="2" r="Q236">
        <v>0.0</v>
      </c>
      <c s="2" r="R236">
        <v>51.6</v>
      </c>
      <c s="2" r="S236">
        <v>64.6</v>
      </c>
      <c s="2" r="T236">
        <v>77.6</v>
      </c>
      <c s="2" r="U236">
        <v>0.0</v>
      </c>
      <c s="2" r="V236">
        <v>0.0</v>
      </c>
      <c s="2" r="W236">
        <v>0.0</v>
      </c>
    </row>
    <row customHeight="1" r="237" ht="15.0">
      <c s="2" r="A237"/>
      <c t="s" s="2" r="B237">
        <v>1740</v>
      </c>
      <c t="s" s="2" r="C237">
        <v>1741</v>
      </c>
      <c t="s" s="2" r="D237">
        <v>1742</v>
      </c>
      <c s="2" r="E237">
        <v>0.0</v>
      </c>
      <c s="2" r="F237">
        <v>0.0</v>
      </c>
      <c s="2" r="G237">
        <v>0.0</v>
      </c>
      <c s="2" r="H237">
        <v>0.0</v>
      </c>
      <c s="2" r="I237">
        <v>0.0</v>
      </c>
      <c s="2" r="J237">
        <v>0.0</v>
      </c>
      <c s="2" r="K237">
        <v>77.0</v>
      </c>
      <c s="2" r="L237">
        <v>328.0</v>
      </c>
      <c s="2" r="M237">
        <v>2.0</v>
      </c>
      <c s="2" r="N237">
        <v>2.0</v>
      </c>
      <c s="2" r="O237">
        <v>19.0</v>
      </c>
      <c s="2" r="P237">
        <v>138.0</v>
      </c>
      <c s="2" r="Q237">
        <v>1.0</v>
      </c>
      <c s="2" r="R237">
        <v>58.6</v>
      </c>
      <c s="2" r="S237">
        <v>68.1</v>
      </c>
      <c s="2" r="T237">
        <v>77.6</v>
      </c>
      <c s="2" r="U237">
        <v>0.0</v>
      </c>
      <c s="2" r="V237">
        <v>0.0</v>
      </c>
      <c s="2" r="W237">
        <v>0.0</v>
      </c>
    </row>
    <row customHeight="1" r="238" ht="15.0">
      <c s="2" r="A238"/>
      <c t="s" s="2" r="B238">
        <v>1743</v>
      </c>
      <c t="s" s="2" r="C238">
        <v>1744</v>
      </c>
      <c t="s" s="2" r="D238">
        <v>1745</v>
      </c>
      <c s="2" r="E238">
        <v>0.0</v>
      </c>
      <c s="2" r="F238">
        <v>0.0</v>
      </c>
      <c s="2" r="G238">
        <v>0.0</v>
      </c>
      <c s="2" r="H238">
        <v>0.0</v>
      </c>
      <c s="2" r="I238">
        <v>0.0</v>
      </c>
      <c s="2" r="J238">
        <v>0.0</v>
      </c>
      <c s="2" r="K238">
        <v>0.0</v>
      </c>
      <c s="2" r="L238">
        <v>0.0</v>
      </c>
      <c s="2" r="M238">
        <v>0.0</v>
      </c>
      <c s="2" r="N238">
        <v>0.0</v>
      </c>
      <c s="2" r="O238">
        <v>29.0</v>
      </c>
      <c s="2" r="P238">
        <v>359.0</v>
      </c>
      <c s="2" r="Q238">
        <v>2.0</v>
      </c>
      <c s="2" r="R238">
        <v>47.93</v>
      </c>
      <c s="2" r="S238">
        <v>62.43</v>
      </c>
      <c s="2" r="T238">
        <v>76.93</v>
      </c>
      <c s="2" r="U238">
        <v>0.0</v>
      </c>
      <c s="2" r="V238">
        <v>0.0</v>
      </c>
      <c s="2" r="W238">
        <v>0.0</v>
      </c>
    </row>
    <row customHeight="1" r="239" ht="15.0">
      <c s="2" r="A239"/>
      <c t="s" s="2" r="B239">
        <v>1746</v>
      </c>
      <c t="s" s="2" r="C239">
        <v>1747</v>
      </c>
      <c t="s" s="2" r="D239">
        <v>1748</v>
      </c>
      <c s="2" r="E239">
        <v>0.0</v>
      </c>
      <c s="2" r="F239">
        <v>0.0</v>
      </c>
      <c s="2" r="G239">
        <v>0.0</v>
      </c>
      <c s="2" r="H239">
        <v>0.0</v>
      </c>
      <c s="2" r="I239">
        <v>0.0</v>
      </c>
      <c s="2" r="J239">
        <v>0.0</v>
      </c>
      <c s="2" r="K239">
        <v>0.0</v>
      </c>
      <c s="2" r="L239">
        <v>0.0</v>
      </c>
      <c s="2" r="M239">
        <v>0.0</v>
      </c>
      <c s="2" r="N239">
        <v>1.0</v>
      </c>
      <c s="2" r="O239">
        <v>28.0</v>
      </c>
      <c s="2" r="P239">
        <v>425.0</v>
      </c>
      <c s="2" r="Q239">
        <v>1.0</v>
      </c>
      <c s="2" r="R239">
        <v>47.5</v>
      </c>
      <c s="2" r="S239">
        <v>61.5</v>
      </c>
      <c s="2" r="T239">
        <v>75.5</v>
      </c>
      <c s="2" r="U239">
        <v>0.0</v>
      </c>
      <c s="2" r="V239">
        <v>0.0</v>
      </c>
      <c s="2" r="W239">
        <v>0.0</v>
      </c>
    </row>
    <row customHeight="1" r="240" ht="15.0">
      <c s="2" r="A240"/>
      <c t="s" s="2" r="B240">
        <v>1749</v>
      </c>
      <c t="s" s="2" r="C240">
        <v>1750</v>
      </c>
      <c t="s" s="2" r="D240">
        <v>1751</v>
      </c>
      <c s="2" r="E240">
        <v>0.0</v>
      </c>
      <c s="2" r="F240">
        <v>0.0</v>
      </c>
      <c s="2" r="G240">
        <v>0.0</v>
      </c>
      <c s="2" r="H240">
        <v>0.0</v>
      </c>
      <c s="2" r="I240">
        <v>0.0</v>
      </c>
      <c s="2" r="J240">
        <v>0.0</v>
      </c>
      <c s="2" r="K240">
        <v>0.0</v>
      </c>
      <c s="2" r="L240">
        <v>0.0</v>
      </c>
      <c s="2" r="M240">
        <v>0.0</v>
      </c>
      <c s="2" r="N240">
        <v>0.0</v>
      </c>
      <c s="2" r="O240">
        <v>33.0</v>
      </c>
      <c s="2" r="P240">
        <v>353.0</v>
      </c>
      <c s="2" r="Q240">
        <v>1.0</v>
      </c>
      <c s="2" r="R240">
        <v>41.3</v>
      </c>
      <c s="2" r="S240">
        <v>57.8</v>
      </c>
      <c s="2" r="T240">
        <v>74.3</v>
      </c>
      <c s="2" r="U240">
        <v>0.0</v>
      </c>
      <c s="2" r="V240">
        <v>0.0</v>
      </c>
      <c s="2" r="W240">
        <v>0.0</v>
      </c>
    </row>
    <row customHeight="1" r="241" ht="15.0">
      <c s="2" r="A241"/>
      <c t="s" s="2" r="B241">
        <v>1752</v>
      </c>
      <c t="s" s="2" r="C241">
        <v>1753</v>
      </c>
      <c t="s" s="2" r="D241">
        <v>1754</v>
      </c>
      <c s="2" r="E241">
        <v>0.0</v>
      </c>
      <c s="2" r="F241">
        <v>0.0</v>
      </c>
      <c s="2" r="G241">
        <v>0.0</v>
      </c>
      <c s="2" r="H241">
        <v>0.0</v>
      </c>
      <c s="2" r="I241">
        <v>0.0</v>
      </c>
      <c s="2" r="J241">
        <v>0.0</v>
      </c>
      <c s="2" r="K241">
        <v>0.0</v>
      </c>
      <c s="2" r="L241">
        <v>0.0</v>
      </c>
      <c s="2" r="M241">
        <v>0.0</v>
      </c>
      <c s="2" r="N241">
        <v>0.0</v>
      </c>
      <c s="2" r="O241">
        <v>26.0</v>
      </c>
      <c s="2" r="P241">
        <v>368.0</v>
      </c>
      <c s="2" r="Q241">
        <v>2.0</v>
      </c>
      <c s="2" r="R241">
        <v>48.21</v>
      </c>
      <c s="2" r="S241">
        <v>61.16</v>
      </c>
      <c s="2" r="T241">
        <v>74.11</v>
      </c>
      <c s="2" r="U241">
        <v>0.0</v>
      </c>
      <c s="2" r="V241">
        <v>0.0</v>
      </c>
      <c s="2" r="W241">
        <v>0.0</v>
      </c>
    </row>
    <row customHeight="1" r="242" ht="15.0">
      <c s="2" r="A242"/>
      <c t="s" s="2" r="B242">
        <v>1755</v>
      </c>
      <c t="s" s="2" r="C242">
        <v>1756</v>
      </c>
      <c t="s" s="2" r="D242">
        <v>1757</v>
      </c>
      <c s="2" r="E242">
        <v>0.0</v>
      </c>
      <c s="2" r="F242">
        <v>0.0</v>
      </c>
      <c s="2" r="G242">
        <v>0.0</v>
      </c>
      <c s="2" r="H242">
        <v>0.0</v>
      </c>
      <c s="2" r="I242">
        <v>0.0</v>
      </c>
      <c s="2" r="J242">
        <v>0.0</v>
      </c>
      <c s="2" r="K242">
        <v>109.0</v>
      </c>
      <c s="2" r="L242">
        <v>438.0</v>
      </c>
      <c s="2" r="M242">
        <v>4.0</v>
      </c>
      <c s="2" r="N242">
        <v>2.0</v>
      </c>
      <c s="2" r="O242">
        <v>5.0</v>
      </c>
      <c s="2" r="P242">
        <v>42.0</v>
      </c>
      <c s="2" r="Q242">
        <v>0.0</v>
      </c>
      <c s="2" r="R242">
        <v>69.0</v>
      </c>
      <c s="2" r="S242">
        <v>71.5</v>
      </c>
      <c s="2" r="T242">
        <v>74.0</v>
      </c>
      <c s="2" r="U242">
        <v>2.0</v>
      </c>
      <c s="2" r="V242">
        <v>1.0</v>
      </c>
      <c s="2" r="W242">
        <v>1.0</v>
      </c>
    </row>
    <row customHeight="1" r="243" ht="15.0">
      <c s="2" r="A243"/>
      <c t="s" s="2" r="B243">
        <v>1758</v>
      </c>
      <c t="s" s="2" r="C243">
        <v>1759</v>
      </c>
      <c t="s" s="2" r="D243">
        <v>1760</v>
      </c>
      <c s="2" r="E243">
        <v>0.0</v>
      </c>
      <c s="2" r="F243">
        <v>0.0</v>
      </c>
      <c s="2" r="G243">
        <v>0.0</v>
      </c>
      <c s="2" r="H243">
        <v>0.0</v>
      </c>
      <c s="2" r="I243">
        <v>0.0</v>
      </c>
      <c s="2" r="J243">
        <v>0.0</v>
      </c>
      <c s="2" r="K243">
        <v>0.0</v>
      </c>
      <c s="2" r="L243">
        <v>0.0</v>
      </c>
      <c s="2" r="M243">
        <v>0.0</v>
      </c>
      <c s="2" r="N243">
        <v>0.0</v>
      </c>
      <c s="2" r="O243">
        <v>24.0</v>
      </c>
      <c s="2" r="P243">
        <v>343.0</v>
      </c>
      <c s="2" r="Q243">
        <v>3.0</v>
      </c>
      <c s="2" r="R243">
        <v>49.89</v>
      </c>
      <c s="2" r="S243">
        <v>61.74</v>
      </c>
      <c s="2" r="T243">
        <v>73.59</v>
      </c>
      <c s="2" r="U243">
        <v>0.0</v>
      </c>
      <c s="2" r="V243">
        <v>0.0</v>
      </c>
      <c s="2" r="W243">
        <v>0.0</v>
      </c>
    </row>
    <row customHeight="1" r="244" ht="15.0">
      <c s="2" r="A244"/>
      <c t="s" s="2" r="B244">
        <v>1761</v>
      </c>
      <c t="s" s="2" r="C244">
        <v>1762</v>
      </c>
      <c t="s" s="2" r="D244">
        <v>1763</v>
      </c>
      <c s="2" r="E244">
        <v>0.0</v>
      </c>
      <c s="2" r="F244">
        <v>0.0</v>
      </c>
      <c s="2" r="G244">
        <v>0.0</v>
      </c>
      <c s="2" r="H244">
        <v>0.0</v>
      </c>
      <c s="2" r="I244">
        <v>0.0</v>
      </c>
      <c s="2" r="J244">
        <v>0.0</v>
      </c>
      <c s="2" r="K244">
        <v>0.0</v>
      </c>
      <c s="2" r="L244">
        <v>0.0</v>
      </c>
      <c s="2" r="M244">
        <v>0.0</v>
      </c>
      <c s="2" r="N244">
        <v>1.0</v>
      </c>
      <c s="2" r="O244">
        <v>32.0</v>
      </c>
      <c s="2" r="P244">
        <v>307.0</v>
      </c>
      <c s="2" r="Q244">
        <v>2.0</v>
      </c>
      <c s="2" r="R244">
        <v>40.7</v>
      </c>
      <c s="2" r="S244">
        <v>56.7</v>
      </c>
      <c s="2" r="T244">
        <v>72.7</v>
      </c>
      <c s="2" r="U244">
        <v>0.0</v>
      </c>
      <c s="2" r="V244">
        <v>0.0</v>
      </c>
      <c s="2" r="W244">
        <v>0.0</v>
      </c>
    </row>
    <row customHeight="1" r="245" ht="15.0">
      <c s="2" r="A245"/>
      <c t="s" s="2" r="B245">
        <v>1764</v>
      </c>
      <c t="s" s="2" r="C245">
        <v>1765</v>
      </c>
      <c t="s" s="2" r="D245">
        <v>1766</v>
      </c>
      <c s="2" r="E245">
        <v>0.0</v>
      </c>
      <c s="2" r="F245">
        <v>0.0</v>
      </c>
      <c s="2" r="G245">
        <v>0.0</v>
      </c>
      <c s="2" r="H245">
        <v>0.0</v>
      </c>
      <c s="2" r="I245">
        <v>0.0</v>
      </c>
      <c s="2" r="J245">
        <v>0.0</v>
      </c>
      <c s="2" r="K245">
        <v>0.0</v>
      </c>
      <c s="2" r="L245">
        <v>0.0</v>
      </c>
      <c s="2" r="M245">
        <v>0.0</v>
      </c>
      <c s="2" r="N245">
        <v>1.0</v>
      </c>
      <c s="2" r="O245">
        <v>27.0</v>
      </c>
      <c s="2" r="P245">
        <v>351.0</v>
      </c>
      <c s="2" r="Q245">
        <v>2.0</v>
      </c>
      <c s="2" r="R245">
        <v>45.52</v>
      </c>
      <c s="2" r="S245">
        <v>59.07</v>
      </c>
      <c s="2" r="T245">
        <v>72.62</v>
      </c>
      <c s="2" r="U245">
        <v>0.0</v>
      </c>
      <c s="2" r="V245">
        <v>0.0</v>
      </c>
      <c s="2" r="W245">
        <v>0.0</v>
      </c>
    </row>
    <row customHeight="1" r="246" ht="15.0">
      <c s="2" r="A246"/>
      <c t="s" s="2" r="B246">
        <v>1767</v>
      </c>
      <c t="s" s="2" r="C246">
        <v>1768</v>
      </c>
      <c t="s" s="2" r="D246">
        <v>1769</v>
      </c>
      <c s="2" r="E246">
        <v>0.0</v>
      </c>
      <c s="2" r="F246">
        <v>0.0</v>
      </c>
      <c s="2" r="G246">
        <v>0.0</v>
      </c>
      <c s="2" r="H246">
        <v>0.0</v>
      </c>
      <c s="2" r="I246">
        <v>0.0</v>
      </c>
      <c s="2" r="J246">
        <v>0.0</v>
      </c>
      <c s="2" r="K246">
        <v>0.0</v>
      </c>
      <c s="2" r="L246">
        <v>0.0</v>
      </c>
      <c s="2" r="M246">
        <v>0.0</v>
      </c>
      <c s="2" r="N246">
        <v>0.0</v>
      </c>
      <c s="2" r="O246">
        <v>21.0</v>
      </c>
      <c s="2" r="P246">
        <v>397.0</v>
      </c>
      <c s="2" r="Q246">
        <v>2.0</v>
      </c>
      <c s="2" r="R246">
        <v>51.65</v>
      </c>
      <c s="2" r="S246">
        <v>61.9</v>
      </c>
      <c s="2" r="T246">
        <v>72.15</v>
      </c>
      <c s="2" r="U246">
        <v>0.0</v>
      </c>
      <c s="2" r="V246">
        <v>0.0</v>
      </c>
      <c s="2" r="W246">
        <v>0.0</v>
      </c>
    </row>
    <row customHeight="1" r="247" ht="15.0">
      <c s="2" r="A247"/>
      <c t="s" s="2" r="B247">
        <v>1770</v>
      </c>
      <c t="s" s="2" r="C247">
        <v>1771</v>
      </c>
      <c t="s" s="2" r="D247">
        <v>1772</v>
      </c>
      <c s="2" r="E247">
        <v>0.0</v>
      </c>
      <c s="2" r="F247">
        <v>0.0</v>
      </c>
      <c s="2" r="G247">
        <v>0.0</v>
      </c>
      <c s="2" r="H247">
        <v>0.0</v>
      </c>
      <c s="2" r="I247">
        <v>0.0</v>
      </c>
      <c s="2" r="J247">
        <v>0.0</v>
      </c>
      <c s="2" r="K247">
        <v>81.0</v>
      </c>
      <c s="2" r="L247">
        <v>391.0</v>
      </c>
      <c s="2" r="M247">
        <v>3.0</v>
      </c>
      <c s="2" r="N247">
        <v>2.0</v>
      </c>
      <c s="2" r="O247">
        <v>13.0</v>
      </c>
      <c s="2" r="P247">
        <v>87.0</v>
      </c>
      <c s="2" r="Q247">
        <v>0.0</v>
      </c>
      <c s="2" r="R247">
        <v>58.8</v>
      </c>
      <c s="2" r="S247">
        <v>65.3</v>
      </c>
      <c s="2" r="T247">
        <v>71.8</v>
      </c>
      <c s="2" r="U247">
        <v>0.0</v>
      </c>
      <c s="2" r="V247">
        <v>0.0</v>
      </c>
      <c s="2" r="W247">
        <v>0.0</v>
      </c>
    </row>
    <row customHeight="1" r="248" ht="15.0">
      <c s="2" r="A248"/>
      <c t="s" s="2" r="B248">
        <v>1773</v>
      </c>
      <c t="s" s="2" r="C248">
        <v>1774</v>
      </c>
      <c t="s" s="2" r="D248">
        <v>1775</v>
      </c>
      <c s="2" r="E248">
        <v>0.0</v>
      </c>
      <c s="2" r="F248">
        <v>0.0</v>
      </c>
      <c s="2" r="G248">
        <v>0.0</v>
      </c>
      <c s="2" r="H248">
        <v>0.0</v>
      </c>
      <c s="2" r="I248">
        <v>0.0</v>
      </c>
      <c s="2" r="J248">
        <v>0.0</v>
      </c>
      <c s="2" r="K248">
        <v>70.0</v>
      </c>
      <c s="2" r="L248">
        <v>285.0</v>
      </c>
      <c s="2" r="M248">
        <v>1.0</v>
      </c>
      <c s="2" r="N248">
        <v>2.0</v>
      </c>
      <c s="2" r="O248">
        <v>21.0</v>
      </c>
      <c s="2" r="P248">
        <v>154.0</v>
      </c>
      <c s="2" r="Q248">
        <v>1.0</v>
      </c>
      <c s="2" r="R248">
        <v>49.9</v>
      </c>
      <c s="2" r="S248">
        <v>60.4</v>
      </c>
      <c s="2" r="T248">
        <v>70.9</v>
      </c>
      <c s="2" r="U248">
        <v>0.0</v>
      </c>
      <c s="2" r="V248">
        <v>0.0</v>
      </c>
      <c s="2" r="W248">
        <v>0.0</v>
      </c>
    </row>
    <row customHeight="1" r="249" ht="15.0">
      <c s="2" r="A249"/>
      <c t="s" s="2" r="B249">
        <v>1776</v>
      </c>
      <c t="s" s="2" r="C249">
        <v>1777</v>
      </c>
      <c t="s" s="2" r="D249">
        <v>1778</v>
      </c>
      <c s="2" r="E249">
        <v>0.0</v>
      </c>
      <c s="2" r="F249">
        <v>0.0</v>
      </c>
      <c s="2" r="G249">
        <v>0.0</v>
      </c>
      <c s="2" r="H249">
        <v>0.0</v>
      </c>
      <c s="2" r="I249">
        <v>0.0</v>
      </c>
      <c s="2" r="J249">
        <v>0.0</v>
      </c>
      <c s="2" r="K249">
        <v>66.0</v>
      </c>
      <c s="2" r="L249">
        <v>292.0</v>
      </c>
      <c s="2" r="M249">
        <v>1.0</v>
      </c>
      <c s="2" r="N249">
        <v>1.0</v>
      </c>
      <c s="2" r="O249">
        <v>20.0</v>
      </c>
      <c s="2" r="P249">
        <v>136.0</v>
      </c>
      <c s="2" r="Q249">
        <v>1.0</v>
      </c>
      <c s="2" r="R249">
        <v>50.8</v>
      </c>
      <c s="2" r="S249">
        <v>60.8</v>
      </c>
      <c s="2" r="T249">
        <v>70.8</v>
      </c>
      <c s="2" r="U249">
        <v>0.0</v>
      </c>
      <c s="2" r="V249">
        <v>0.0</v>
      </c>
      <c s="2" r="W249">
        <v>0.0</v>
      </c>
    </row>
    <row customHeight="1" r="250" ht="15.0">
      <c s="2" r="A250"/>
      <c t="s" s="2" r="B250">
        <v>1779</v>
      </c>
      <c t="s" s="2" r="C250">
        <v>1780</v>
      </c>
      <c t="s" s="2" r="D250">
        <v>1781</v>
      </c>
      <c s="2" r="E250">
        <v>0.0</v>
      </c>
      <c s="2" r="F250">
        <v>0.0</v>
      </c>
      <c s="2" r="G250">
        <v>0.0</v>
      </c>
      <c s="2" r="H250">
        <v>0.0</v>
      </c>
      <c s="2" r="I250">
        <v>0.0</v>
      </c>
      <c s="2" r="J250">
        <v>0.0</v>
      </c>
      <c s="2" r="K250">
        <v>2.0</v>
      </c>
      <c s="2" r="L250">
        <v>13.0</v>
      </c>
      <c s="2" r="M250">
        <v>0.0</v>
      </c>
      <c s="2" r="N250">
        <v>0.0</v>
      </c>
      <c s="2" r="O250">
        <v>22.0</v>
      </c>
      <c s="2" r="P250">
        <v>319.0</v>
      </c>
      <c s="2" r="Q250">
        <v>2.0</v>
      </c>
      <c s="2" r="R250">
        <v>47.58</v>
      </c>
      <c s="2" r="S250">
        <v>58.78</v>
      </c>
      <c s="2" r="T250">
        <v>69.98</v>
      </c>
      <c s="2" r="U250">
        <v>0.0</v>
      </c>
      <c s="2" r="V250">
        <v>0.0</v>
      </c>
      <c s="2" r="W250">
        <v>0.0</v>
      </c>
    </row>
    <row customHeight="1" r="251" ht="15.0">
      <c s="2" r="A251"/>
      <c t="s" s="2" r="B251">
        <v>1782</v>
      </c>
      <c t="s" s="2" r="C251">
        <v>1783</v>
      </c>
      <c t="s" s="2" r="D251">
        <v>1784</v>
      </c>
      <c s="2" r="E251">
        <v>0.0</v>
      </c>
      <c s="2" r="F251">
        <v>0.0</v>
      </c>
      <c s="2" r="G251">
        <v>0.0</v>
      </c>
      <c s="2" r="H251">
        <v>0.0</v>
      </c>
      <c s="2" r="I251">
        <v>0.0</v>
      </c>
      <c s="2" r="J251">
        <v>0.0</v>
      </c>
      <c s="2" r="K251">
        <v>0.0</v>
      </c>
      <c s="2" r="L251">
        <v>0.0</v>
      </c>
      <c s="2" r="M251">
        <v>0.0</v>
      </c>
      <c s="2" r="N251">
        <v>0.0</v>
      </c>
      <c s="2" r="O251">
        <v>26.0</v>
      </c>
      <c s="2" r="P251">
        <v>259.0</v>
      </c>
      <c s="2" r="Q251">
        <v>3.0</v>
      </c>
      <c s="2" r="R251">
        <v>43.9</v>
      </c>
      <c s="2" r="S251">
        <v>56.9</v>
      </c>
      <c s="2" r="T251">
        <v>69.9</v>
      </c>
      <c s="2" r="U251">
        <v>0.0</v>
      </c>
      <c s="2" r="V251">
        <v>0.0</v>
      </c>
      <c s="2" r="W251">
        <v>0.0</v>
      </c>
    </row>
    <row customHeight="1" r="252" ht="15.0">
      <c s="2" r="A252"/>
      <c t="s" s="2" r="B252">
        <v>1785</v>
      </c>
      <c t="s" s="2" r="C252">
        <v>1786</v>
      </c>
      <c t="s" s="2" r="D252">
        <v>1787</v>
      </c>
      <c s="2" r="E252">
        <v>0.0</v>
      </c>
      <c s="2" r="F252">
        <v>0.0</v>
      </c>
      <c s="2" r="G252">
        <v>0.0</v>
      </c>
      <c s="2" r="H252">
        <v>0.0</v>
      </c>
      <c s="2" r="I252">
        <v>0.0</v>
      </c>
      <c s="2" r="J252">
        <v>0.0</v>
      </c>
      <c s="2" r="K252">
        <v>0.0</v>
      </c>
      <c s="2" r="L252">
        <v>0.0</v>
      </c>
      <c s="2" r="M252">
        <v>0.0</v>
      </c>
      <c s="2" r="N252">
        <v>0.0</v>
      </c>
      <c s="2" r="O252">
        <v>24.0</v>
      </c>
      <c s="2" r="P252">
        <v>343.0</v>
      </c>
      <c s="2" r="Q252">
        <v>2.0</v>
      </c>
      <c s="2" r="R252">
        <v>46.25</v>
      </c>
      <c s="2" r="S252">
        <v>58.0</v>
      </c>
      <c s="2" r="T252">
        <v>69.75</v>
      </c>
      <c s="2" r="U252">
        <v>0.0</v>
      </c>
      <c s="2" r="V252">
        <v>0.0</v>
      </c>
      <c s="2" r="W252">
        <v>0.0</v>
      </c>
    </row>
    <row customHeight="1" r="253" ht="15.0">
      <c s="2" r="A253"/>
      <c t="s" s="2" r="B253">
        <v>1788</v>
      </c>
      <c t="s" s="2" r="C253">
        <v>1789</v>
      </c>
      <c t="s" s="2" r="D253">
        <v>1790</v>
      </c>
      <c s="2" r="E253">
        <v>0.0</v>
      </c>
      <c s="2" r="F253">
        <v>0.0</v>
      </c>
      <c s="2" r="G253">
        <v>0.0</v>
      </c>
      <c s="2" r="H253">
        <v>0.0</v>
      </c>
      <c s="2" r="I253">
        <v>0.0</v>
      </c>
      <c s="2" r="J253">
        <v>0.0</v>
      </c>
      <c s="2" r="K253">
        <v>64.0</v>
      </c>
      <c s="2" r="L253">
        <v>264.0</v>
      </c>
      <c s="2" r="M253">
        <v>2.0</v>
      </c>
      <c s="2" r="N253">
        <v>0.0</v>
      </c>
      <c s="2" r="O253">
        <v>14.0</v>
      </c>
      <c s="2" r="P253">
        <v>100.0</v>
      </c>
      <c s="2" r="Q253">
        <v>1.0</v>
      </c>
      <c s="2" r="R253">
        <v>54.4</v>
      </c>
      <c s="2" r="S253">
        <v>61.4</v>
      </c>
      <c s="2" r="T253">
        <v>68.4</v>
      </c>
      <c s="2" r="U253">
        <v>0.0</v>
      </c>
      <c s="2" r="V253">
        <v>0.0</v>
      </c>
      <c s="2" r="W253">
        <v>0.0</v>
      </c>
    </row>
    <row customHeight="1" r="254" ht="15.0">
      <c s="2" r="A254"/>
      <c t="s" s="2" r="B254">
        <v>1791</v>
      </c>
      <c t="s" s="2" r="C254">
        <v>1792</v>
      </c>
      <c t="s" s="2" r="D254">
        <v>1793</v>
      </c>
      <c s="2" r="E254">
        <v>0.0</v>
      </c>
      <c s="2" r="F254">
        <v>0.0</v>
      </c>
      <c s="2" r="G254">
        <v>0.0</v>
      </c>
      <c s="2" r="H254">
        <v>0.0</v>
      </c>
      <c s="2" r="I254">
        <v>0.0</v>
      </c>
      <c s="2" r="J254">
        <v>0.0</v>
      </c>
      <c s="2" r="K254">
        <v>0.0</v>
      </c>
      <c s="2" r="L254">
        <v>0.0</v>
      </c>
      <c s="2" r="M254">
        <v>0.0</v>
      </c>
      <c s="2" r="N254">
        <v>0.0</v>
      </c>
      <c s="2" r="O254">
        <v>26.0</v>
      </c>
      <c s="2" r="P254">
        <v>289.0</v>
      </c>
      <c s="2" r="Q254">
        <v>2.0</v>
      </c>
      <c s="2" r="R254">
        <v>42.05</v>
      </c>
      <c s="2" r="S254">
        <v>55.2</v>
      </c>
      <c s="2" r="T254">
        <v>68.35</v>
      </c>
      <c s="2" r="U254">
        <v>0.0</v>
      </c>
      <c s="2" r="V254">
        <v>0.0</v>
      </c>
      <c s="2" r="W254">
        <v>0.0</v>
      </c>
    </row>
    <row customHeight="1" r="255" ht="15.0">
      <c s="2" r="A255"/>
      <c t="s" s="2" r="B255">
        <v>1794</v>
      </c>
      <c t="s" s="2" r="C255">
        <v>1795</v>
      </c>
      <c t="s" s="2" r="D255">
        <v>1796</v>
      </c>
      <c s="2" r="E255">
        <v>0.0</v>
      </c>
      <c s="2" r="F255">
        <v>0.0</v>
      </c>
      <c s="2" r="G255">
        <v>0.0</v>
      </c>
      <c s="2" r="H255">
        <v>0.0</v>
      </c>
      <c s="2" r="I255">
        <v>0.0</v>
      </c>
      <c s="2" r="J255">
        <v>0.0</v>
      </c>
      <c s="2" r="K255">
        <v>82.0</v>
      </c>
      <c s="2" r="L255">
        <v>357.0</v>
      </c>
      <c s="2" r="M255">
        <v>4.0</v>
      </c>
      <c s="2" r="N255">
        <v>1.0</v>
      </c>
      <c s="2" r="O255">
        <v>6.0</v>
      </c>
      <c s="2" r="P255">
        <v>32.0</v>
      </c>
      <c s="2" r="Q255">
        <v>0.0</v>
      </c>
      <c s="2" r="R255">
        <v>61.9</v>
      </c>
      <c s="2" r="S255">
        <v>64.9</v>
      </c>
      <c s="2" r="T255">
        <v>67.9</v>
      </c>
      <c s="2" r="U255">
        <v>0.0</v>
      </c>
      <c s="2" r="V255">
        <v>0.0</v>
      </c>
      <c s="2" r="W255">
        <v>0.0</v>
      </c>
    </row>
    <row customHeight="1" r="256" ht="15.0">
      <c s="2" r="A256"/>
      <c t="s" s="2" r="B256">
        <v>1797</v>
      </c>
      <c t="s" s="2" r="C256">
        <v>1798</v>
      </c>
      <c t="s" s="2" r="D256">
        <v>1799</v>
      </c>
      <c s="2" r="E256">
        <v>0.0</v>
      </c>
      <c s="2" r="F256">
        <v>0.0</v>
      </c>
      <c s="2" r="G256">
        <v>0.0</v>
      </c>
      <c s="2" r="H256">
        <v>0.0</v>
      </c>
      <c s="2" r="I256">
        <v>0.0</v>
      </c>
      <c s="2" r="J256">
        <v>0.0</v>
      </c>
      <c s="2" r="K256">
        <v>0.0</v>
      </c>
      <c s="2" r="L256">
        <v>0.0</v>
      </c>
      <c s="2" r="M256">
        <v>0.0</v>
      </c>
      <c s="2" r="N256">
        <v>0.0</v>
      </c>
      <c s="2" r="O256">
        <v>26.0</v>
      </c>
      <c s="2" r="P256">
        <v>296.0</v>
      </c>
      <c s="2" r="Q256">
        <v>2.0</v>
      </c>
      <c s="2" r="R256">
        <v>41.6</v>
      </c>
      <c s="2" r="S256">
        <v>54.6</v>
      </c>
      <c s="2" r="T256">
        <v>67.6</v>
      </c>
      <c s="2" r="U256">
        <v>0.0</v>
      </c>
      <c s="2" r="V256">
        <v>0.0</v>
      </c>
      <c s="2" r="W256">
        <v>0.0</v>
      </c>
    </row>
    <row customHeight="1" r="257" ht="15.0">
      <c s="2" r="A257"/>
      <c t="s" s="2" r="B257">
        <v>1800</v>
      </c>
      <c t="s" s="2" r="C257">
        <v>1801</v>
      </c>
      <c t="s" s="2" r="D257">
        <v>1802</v>
      </c>
      <c s="2" r="E257">
        <v>0.0</v>
      </c>
      <c s="2" r="F257">
        <v>0.0</v>
      </c>
      <c s="2" r="G257">
        <v>0.0</v>
      </c>
      <c s="2" r="H257">
        <v>0.0</v>
      </c>
      <c s="2" r="I257">
        <v>0.0</v>
      </c>
      <c s="2" r="J257">
        <v>0.0</v>
      </c>
      <c s="2" r="K257">
        <v>100.0</v>
      </c>
      <c s="2" r="L257">
        <v>356.0</v>
      </c>
      <c s="2" r="M257">
        <v>3.0</v>
      </c>
      <c s="2" r="N257">
        <v>1.0</v>
      </c>
      <c s="2" r="O257">
        <v>11.0</v>
      </c>
      <c s="2" r="P257">
        <v>62.0</v>
      </c>
      <c s="2" r="Q257">
        <v>0.0</v>
      </c>
      <c s="2" r="R257">
        <v>56.6</v>
      </c>
      <c s="2" r="S257">
        <v>62.1</v>
      </c>
      <c s="2" r="T257">
        <v>67.6</v>
      </c>
      <c s="2" r="U257">
        <v>0.0</v>
      </c>
      <c s="2" r="V257">
        <v>0.0</v>
      </c>
      <c s="2" r="W257">
        <v>0.0</v>
      </c>
    </row>
    <row customHeight="1" r="258" ht="15.0">
      <c s="2" r="A258"/>
      <c t="s" s="2" r="B258">
        <v>1803</v>
      </c>
      <c t="s" s="2" r="C258">
        <v>1804</v>
      </c>
      <c t="s" s="2" r="D258">
        <v>1805</v>
      </c>
      <c s="2" r="E258">
        <v>0.0</v>
      </c>
      <c s="2" r="F258">
        <v>0.0</v>
      </c>
      <c s="2" r="G258">
        <v>0.0</v>
      </c>
      <c s="2" r="H258">
        <v>0.0</v>
      </c>
      <c s="2" r="I258">
        <v>0.0</v>
      </c>
      <c s="2" r="J258">
        <v>0.0</v>
      </c>
      <c s="2" r="K258">
        <v>69.0</v>
      </c>
      <c s="2" r="L258">
        <v>308.0</v>
      </c>
      <c s="2" r="M258">
        <v>3.0</v>
      </c>
      <c s="2" r="N258">
        <v>0.0</v>
      </c>
      <c s="2" r="O258">
        <v>12.0</v>
      </c>
      <c s="2" r="P258">
        <v>80.0</v>
      </c>
      <c s="2" r="Q258">
        <v>0.0</v>
      </c>
      <c s="2" r="R258">
        <v>55.6</v>
      </c>
      <c s="2" r="S258">
        <v>61.6</v>
      </c>
      <c s="2" r="T258">
        <v>67.6</v>
      </c>
      <c s="2" r="U258">
        <v>0.0</v>
      </c>
      <c s="2" r="V258">
        <v>0.0</v>
      </c>
      <c s="2" r="W258">
        <v>0.0</v>
      </c>
    </row>
    <row customHeight="1" r="259" ht="15.0">
      <c s="2" r="A259"/>
      <c t="s" s="2" r="B259">
        <v>1806</v>
      </c>
      <c t="s" s="2" r="C259">
        <v>1807</v>
      </c>
      <c t="s" s="2" r="D259">
        <v>1808</v>
      </c>
      <c s="2" r="E259">
        <v>175.0</v>
      </c>
      <c s="2" r="F259">
        <v>101.0</v>
      </c>
      <c s="2" r="G259">
        <v>57.7</v>
      </c>
      <c s="2" r="H259">
        <v>1121.0</v>
      </c>
      <c s="2" r="I259">
        <v>4.0</v>
      </c>
      <c s="2" r="J259">
        <v>2.0</v>
      </c>
      <c s="2" r="K259">
        <v>25.0</v>
      </c>
      <c s="2" r="L259">
        <v>78.0</v>
      </c>
      <c s="2" r="M259">
        <v>1.0</v>
      </c>
      <c s="2" r="N259">
        <v>2.0</v>
      </c>
      <c s="2" r="O259">
        <v>0.0</v>
      </c>
      <c s="2" r="P259">
        <v>0.0</v>
      </c>
      <c s="2" r="Q259">
        <v>0.0</v>
      </c>
      <c s="2" r="R259">
        <v>67.28</v>
      </c>
      <c s="2" r="S259">
        <v>67.28</v>
      </c>
      <c s="2" r="T259">
        <v>67.28</v>
      </c>
      <c s="2" r="U259">
        <v>0.0</v>
      </c>
      <c s="2" r="V259">
        <v>0.0</v>
      </c>
      <c s="2" r="W259">
        <v>0.0</v>
      </c>
    </row>
    <row customHeight="1" r="260" ht="15.0">
      <c s="2" r="A260"/>
      <c t="s" s="2" r="B260">
        <v>1809</v>
      </c>
      <c t="s" s="2" r="C260">
        <v>1810</v>
      </c>
      <c t="s" s="2" r="D260">
        <v>1811</v>
      </c>
      <c s="2" r="E260">
        <v>0.0</v>
      </c>
      <c s="2" r="F260">
        <v>0.0</v>
      </c>
      <c s="2" r="G260">
        <v>0.0</v>
      </c>
      <c s="2" r="H260">
        <v>0.0</v>
      </c>
      <c s="2" r="I260">
        <v>0.0</v>
      </c>
      <c s="2" r="J260">
        <v>0.0</v>
      </c>
      <c s="2" r="K260">
        <v>87.0</v>
      </c>
      <c s="2" r="L260">
        <v>369.0</v>
      </c>
      <c s="2" r="M260">
        <v>4.0</v>
      </c>
      <c s="2" r="N260">
        <v>2.0</v>
      </c>
      <c s="2" r="O260">
        <v>7.0</v>
      </c>
      <c s="2" r="P260">
        <v>52.0</v>
      </c>
      <c s="2" r="Q260">
        <v>0.0</v>
      </c>
      <c s="2" r="R260">
        <v>59.7</v>
      </c>
      <c s="2" r="S260">
        <v>63.2</v>
      </c>
      <c s="2" r="T260">
        <v>66.7</v>
      </c>
      <c s="2" r="U260">
        <v>2.0</v>
      </c>
      <c s="2" r="V260">
        <v>3.0</v>
      </c>
      <c s="2" r="W260">
        <v>3.0</v>
      </c>
    </row>
    <row customHeight="1" r="261" ht="15.0">
      <c s="2" r="A261"/>
      <c t="s" s="2" r="B261">
        <v>1812</v>
      </c>
      <c t="s" s="2" r="C261">
        <v>1813</v>
      </c>
      <c t="s" s="2" r="D261">
        <v>1814</v>
      </c>
      <c s="2" r="E261">
        <v>0.0</v>
      </c>
      <c s="2" r="F261">
        <v>0.0</v>
      </c>
      <c s="2" r="G261">
        <v>0.0</v>
      </c>
      <c s="2" r="H261">
        <v>0.0</v>
      </c>
      <c s="2" r="I261">
        <v>0.0</v>
      </c>
      <c s="2" r="J261">
        <v>0.0</v>
      </c>
      <c s="2" r="K261">
        <v>88.0</v>
      </c>
      <c s="2" r="L261">
        <v>402.0</v>
      </c>
      <c s="2" r="M261">
        <v>2.0</v>
      </c>
      <c s="2" r="N261">
        <v>0.0</v>
      </c>
      <c s="2" r="O261">
        <v>7.0</v>
      </c>
      <c s="2" r="P261">
        <v>54.0</v>
      </c>
      <c s="2" r="Q261">
        <v>0.0</v>
      </c>
      <c s="2" r="R261">
        <v>59.4</v>
      </c>
      <c s="2" r="S261">
        <v>62.9</v>
      </c>
      <c s="2" r="T261">
        <v>66.4</v>
      </c>
      <c s="2" r="U261">
        <v>3.0</v>
      </c>
      <c s="2" r="V261">
        <v>2.0</v>
      </c>
      <c s="2" r="W261">
        <v>1.0</v>
      </c>
    </row>
    <row customHeight="1" r="262" ht="15.0">
      <c s="2" r="A262"/>
      <c t="s" s="2" r="B262">
        <v>1815</v>
      </c>
      <c t="s" s="2" r="C262">
        <v>1816</v>
      </c>
      <c t="s" s="2" r="D262">
        <v>1817</v>
      </c>
      <c s="2" r="E262">
        <v>0.0</v>
      </c>
      <c s="2" r="F262">
        <v>0.0</v>
      </c>
      <c s="2" r="G262">
        <v>0.0</v>
      </c>
      <c s="2" r="H262">
        <v>0.0</v>
      </c>
      <c s="2" r="I262">
        <v>0.0</v>
      </c>
      <c s="2" r="J262">
        <v>0.0</v>
      </c>
      <c s="2" r="K262">
        <v>0.0</v>
      </c>
      <c s="2" r="L262">
        <v>0.0</v>
      </c>
      <c s="2" r="M262">
        <v>0.0</v>
      </c>
      <c s="2" r="N262">
        <v>0.0</v>
      </c>
      <c s="2" r="O262">
        <v>24.0</v>
      </c>
      <c s="2" r="P262">
        <v>288.0</v>
      </c>
      <c s="2" r="Q262">
        <v>2.0</v>
      </c>
      <c s="2" r="R262">
        <v>40.8</v>
      </c>
      <c s="2" r="S262">
        <v>52.8</v>
      </c>
      <c s="2" r="T262">
        <v>64.8</v>
      </c>
      <c s="2" r="U262">
        <v>0.0</v>
      </c>
      <c s="2" r="V262">
        <v>0.0</v>
      </c>
      <c s="2" r="W262">
        <v>0.0</v>
      </c>
    </row>
    <row customHeight="1" r="263" ht="15.0">
      <c s="2" r="A263"/>
      <c t="s" s="2" r="B263">
        <v>1818</v>
      </c>
      <c t="s" s="2" r="C263">
        <v>1819</v>
      </c>
      <c t="s" s="2" r="D263">
        <v>1820</v>
      </c>
      <c s="2" r="E263">
        <v>0.0</v>
      </c>
      <c s="2" r="F263">
        <v>0.0</v>
      </c>
      <c s="2" r="G263">
        <v>0.0</v>
      </c>
      <c s="2" r="H263">
        <v>0.0</v>
      </c>
      <c s="2" r="I263">
        <v>0.0</v>
      </c>
      <c s="2" r="J263">
        <v>0.0</v>
      </c>
      <c s="2" r="K263">
        <v>0.0</v>
      </c>
      <c s="2" r="L263">
        <v>0.0</v>
      </c>
      <c s="2" r="M263">
        <v>0.0</v>
      </c>
      <c s="2" r="N263">
        <v>0.0</v>
      </c>
      <c s="2" r="O263">
        <v>21.0</v>
      </c>
      <c s="2" r="P263">
        <v>297.0</v>
      </c>
      <c s="2" r="Q263">
        <v>2.0</v>
      </c>
      <c s="2" r="R263">
        <v>43.46</v>
      </c>
      <c s="2" r="S263">
        <v>53.96</v>
      </c>
      <c s="2" r="T263">
        <v>64.46</v>
      </c>
      <c s="2" r="U263">
        <v>0.0</v>
      </c>
      <c s="2" r="V263">
        <v>0.0</v>
      </c>
      <c s="2" r="W263">
        <v>0.0</v>
      </c>
    </row>
    <row customHeight="1" r="264" ht="15.0">
      <c s="2" r="A264"/>
      <c t="s" s="2" r="B264">
        <v>1821</v>
      </c>
      <c t="s" s="2" r="C264">
        <v>1822</v>
      </c>
      <c t="s" s="2" r="D264">
        <v>1823</v>
      </c>
      <c s="2" r="E264">
        <v>0.0</v>
      </c>
      <c s="2" r="F264">
        <v>0.0</v>
      </c>
      <c s="2" r="G264">
        <v>0.0</v>
      </c>
      <c s="2" r="H264">
        <v>0.0</v>
      </c>
      <c s="2" r="I264">
        <v>0.0</v>
      </c>
      <c s="2" r="J264">
        <v>0.0</v>
      </c>
      <c s="2" r="K264">
        <v>0.0</v>
      </c>
      <c s="2" r="L264">
        <v>0.0</v>
      </c>
      <c s="2" r="M264">
        <v>0.0</v>
      </c>
      <c s="2" r="N264">
        <v>0.0</v>
      </c>
      <c s="2" r="O264">
        <v>22.0</v>
      </c>
      <c s="2" r="P264">
        <v>337.0</v>
      </c>
      <c s="2" r="Q264">
        <v>2.0</v>
      </c>
      <c s="2" r="R264">
        <v>42.73</v>
      </c>
      <c s="2" r="S264">
        <v>53.53</v>
      </c>
      <c s="2" r="T264">
        <v>64.33</v>
      </c>
      <c s="2" r="U264">
        <v>0.0</v>
      </c>
      <c s="2" r="V264">
        <v>0.0</v>
      </c>
      <c s="2" r="W264">
        <v>0.0</v>
      </c>
    </row>
    <row customHeight="1" r="265" ht="15.0">
      <c s="2" r="A265"/>
      <c t="s" s="2" r="B265">
        <v>1824</v>
      </c>
      <c t="s" s="2" r="C265">
        <v>1825</v>
      </c>
      <c t="s" s="2" r="D265">
        <v>1826</v>
      </c>
      <c s="2" r="E265">
        <v>0.0</v>
      </c>
      <c s="2" r="F265">
        <v>0.0</v>
      </c>
      <c s="2" r="G265">
        <v>0.0</v>
      </c>
      <c s="2" r="H265">
        <v>0.0</v>
      </c>
      <c s="2" r="I265">
        <v>0.0</v>
      </c>
      <c s="2" r="J265">
        <v>0.0</v>
      </c>
      <c s="2" r="K265">
        <v>0.0</v>
      </c>
      <c s="2" r="L265">
        <v>0.0</v>
      </c>
      <c s="2" r="M265">
        <v>0.0</v>
      </c>
      <c s="2" r="N265">
        <v>0.0</v>
      </c>
      <c s="2" r="O265">
        <v>18.0</v>
      </c>
      <c s="2" r="P265">
        <v>340.0</v>
      </c>
      <c s="2" r="Q265">
        <v>2.0</v>
      </c>
      <c s="2" r="R265">
        <v>46.0</v>
      </c>
      <c s="2" r="S265">
        <v>55.0</v>
      </c>
      <c s="2" r="T265">
        <v>64.0</v>
      </c>
      <c s="2" r="U265">
        <v>0.0</v>
      </c>
      <c s="2" r="V265">
        <v>0.0</v>
      </c>
      <c s="2" r="W265">
        <v>0.0</v>
      </c>
    </row>
    <row customHeight="1" r="266" ht="15.0">
      <c s="2" r="A266"/>
      <c t="s" s="2" r="B266">
        <v>1827</v>
      </c>
      <c t="s" s="2" r="C266">
        <v>1828</v>
      </c>
      <c t="s" s="2" r="D266">
        <v>1829</v>
      </c>
      <c s="2" r="E266">
        <v>0.0</v>
      </c>
      <c s="2" r="F266">
        <v>0.0</v>
      </c>
      <c s="2" r="G266">
        <v>0.0</v>
      </c>
      <c s="2" r="H266">
        <v>0.0</v>
      </c>
      <c s="2" r="I266">
        <v>0.0</v>
      </c>
      <c s="2" r="J266">
        <v>0.0</v>
      </c>
      <c s="2" r="K266">
        <v>0.0</v>
      </c>
      <c s="2" r="L266">
        <v>0.0</v>
      </c>
      <c s="2" r="M266">
        <v>0.0</v>
      </c>
      <c s="2" r="N266">
        <v>0.0</v>
      </c>
      <c s="2" r="O266">
        <v>26.0</v>
      </c>
      <c s="2" r="P266">
        <v>315.0</v>
      </c>
      <c s="2" r="Q266">
        <v>1.0</v>
      </c>
      <c s="2" r="R266">
        <v>37.5</v>
      </c>
      <c s="2" r="S266">
        <v>50.5</v>
      </c>
      <c s="2" r="T266">
        <v>63.5</v>
      </c>
      <c s="2" r="U266">
        <v>0.0</v>
      </c>
      <c s="2" r="V266">
        <v>0.0</v>
      </c>
      <c s="2" r="W266">
        <v>0.0</v>
      </c>
    </row>
    <row customHeight="1" r="267" ht="15.0">
      <c s="2" r="A267"/>
      <c t="s" s="2" r="B267">
        <v>1830</v>
      </c>
      <c t="s" s="2" r="C267">
        <v>1831</v>
      </c>
      <c t="s" s="2" r="D267">
        <v>1832</v>
      </c>
      <c s="2" r="E267">
        <v>0.0</v>
      </c>
      <c s="2" r="F267">
        <v>0.0</v>
      </c>
      <c s="2" r="G267">
        <v>0.0</v>
      </c>
      <c s="2" r="H267">
        <v>0.0</v>
      </c>
      <c s="2" r="I267">
        <v>0.0</v>
      </c>
      <c s="2" r="J267">
        <v>0.0</v>
      </c>
      <c s="2" r="K267">
        <v>0.0</v>
      </c>
      <c s="2" r="L267">
        <v>0.0</v>
      </c>
      <c s="2" r="M267">
        <v>0.0</v>
      </c>
      <c s="2" r="N267">
        <v>1.0</v>
      </c>
      <c s="2" r="O267">
        <v>21.0</v>
      </c>
      <c s="2" r="P267">
        <v>317.0</v>
      </c>
      <c s="2" r="Q267">
        <v>2.0</v>
      </c>
      <c s="2" r="R267">
        <v>42.65</v>
      </c>
      <c s="2" r="S267">
        <v>53.05</v>
      </c>
      <c s="2" r="T267">
        <v>63.45</v>
      </c>
      <c s="2" r="U267">
        <v>0.0</v>
      </c>
      <c s="2" r="V267">
        <v>0.0</v>
      </c>
      <c s="2" r="W267">
        <v>0.0</v>
      </c>
    </row>
    <row customHeight="1" r="268" ht="15.0">
      <c s="2" r="A268"/>
      <c t="s" s="2" r="B268">
        <v>1833</v>
      </c>
      <c t="s" s="2" r="C268">
        <v>1834</v>
      </c>
      <c t="s" s="2" r="D268">
        <v>1835</v>
      </c>
      <c s="2" r="E268">
        <v>0.0</v>
      </c>
      <c s="2" r="F268">
        <v>0.0</v>
      </c>
      <c s="2" r="G268">
        <v>0.0</v>
      </c>
      <c s="2" r="H268">
        <v>0.0</v>
      </c>
      <c s="2" r="I268">
        <v>0.0</v>
      </c>
      <c s="2" r="J268">
        <v>0.0</v>
      </c>
      <c s="2" r="K268">
        <v>0.0</v>
      </c>
      <c s="2" r="L268">
        <v>0.0</v>
      </c>
      <c s="2" r="M268">
        <v>0.0</v>
      </c>
      <c s="2" r="N268">
        <v>0.0</v>
      </c>
      <c s="2" r="O268">
        <v>25.0</v>
      </c>
      <c s="2" r="P268">
        <v>292.0</v>
      </c>
      <c s="2" r="Q268">
        <v>2.0</v>
      </c>
      <c s="2" r="R268">
        <v>38.18</v>
      </c>
      <c s="2" r="S268">
        <v>50.58</v>
      </c>
      <c s="2" r="T268">
        <v>62.98</v>
      </c>
      <c s="2" r="U268">
        <v>0.0</v>
      </c>
      <c s="2" r="V268">
        <v>0.0</v>
      </c>
      <c s="2" r="W268">
        <v>0.0</v>
      </c>
    </row>
    <row customHeight="1" r="269" ht="15.0">
      <c s="2" r="A269"/>
      <c t="s" s="2" r="B269">
        <v>1836</v>
      </c>
      <c t="s" s="2" r="C269">
        <v>1837</v>
      </c>
      <c t="s" s="2" r="D269">
        <v>1838</v>
      </c>
      <c s="2" r="E269">
        <v>0.0</v>
      </c>
      <c s="2" r="F269">
        <v>0.0</v>
      </c>
      <c s="2" r="G269">
        <v>0.0</v>
      </c>
      <c s="2" r="H269">
        <v>0.0</v>
      </c>
      <c s="2" r="I269">
        <v>0.0</v>
      </c>
      <c s="2" r="J269">
        <v>0.0</v>
      </c>
      <c s="2" r="K269">
        <v>0.0</v>
      </c>
      <c s="2" r="L269">
        <v>0.0</v>
      </c>
      <c s="2" r="M269">
        <v>0.0</v>
      </c>
      <c s="2" r="N269">
        <v>1.0</v>
      </c>
      <c s="2" r="O269">
        <v>25.0</v>
      </c>
      <c s="2" r="P269">
        <v>296.0</v>
      </c>
      <c s="2" r="Q269">
        <v>2.0</v>
      </c>
      <c s="2" r="R269">
        <v>37.59</v>
      </c>
      <c s="2" r="S269">
        <v>50.14</v>
      </c>
      <c s="2" r="T269">
        <v>62.69</v>
      </c>
      <c s="2" r="U269">
        <v>0.0</v>
      </c>
      <c s="2" r="V269">
        <v>0.0</v>
      </c>
      <c s="2" r="W269">
        <v>0.0</v>
      </c>
    </row>
    <row customHeight="1" r="270" ht="15.0">
      <c s="2" r="A270"/>
      <c t="s" s="2" r="B270">
        <v>1839</v>
      </c>
      <c t="s" s="2" r="C270">
        <v>1840</v>
      </c>
      <c t="s" s="2" r="D270">
        <v>1841</v>
      </c>
      <c s="2" r="E270">
        <v>0.0</v>
      </c>
      <c s="2" r="F270">
        <v>0.0</v>
      </c>
      <c s="2" r="G270">
        <v>0.0</v>
      </c>
      <c s="2" r="H270">
        <v>0.0</v>
      </c>
      <c s="2" r="I270">
        <v>0.0</v>
      </c>
      <c s="2" r="J270">
        <v>0.0</v>
      </c>
      <c s="2" r="K270">
        <v>2.0</v>
      </c>
      <c s="2" r="L270">
        <v>3.0</v>
      </c>
      <c s="2" r="M270">
        <v>0.0</v>
      </c>
      <c s="2" r="N270">
        <v>0.0</v>
      </c>
      <c s="2" r="O270">
        <v>22.0</v>
      </c>
      <c s="2" r="P270">
        <v>310.0</v>
      </c>
      <c s="2" r="Q270">
        <v>1.0</v>
      </c>
      <c s="2" r="R270">
        <v>38.48</v>
      </c>
      <c s="2" r="S270">
        <v>49.43</v>
      </c>
      <c s="2" r="T270">
        <v>60.38</v>
      </c>
      <c s="2" r="U270">
        <v>0.0</v>
      </c>
      <c s="2" r="V270">
        <v>0.0</v>
      </c>
      <c s="2" r="W270">
        <v>0.0</v>
      </c>
    </row>
    <row customHeight="1" r="271" ht="15.0">
      <c s="2" r="A271"/>
      <c t="s" s="2" r="B271">
        <v>1842</v>
      </c>
      <c t="s" s="2" r="C271">
        <v>1843</v>
      </c>
      <c t="s" s="2" r="D271">
        <v>1844</v>
      </c>
      <c s="2" r="E271">
        <v>0.0</v>
      </c>
      <c s="2" r="F271">
        <v>0.0</v>
      </c>
      <c s="2" r="G271">
        <v>0.0</v>
      </c>
      <c s="2" r="H271">
        <v>0.0</v>
      </c>
      <c s="2" r="I271">
        <v>0.0</v>
      </c>
      <c s="2" r="J271">
        <v>0.0</v>
      </c>
      <c s="2" r="K271">
        <v>0.0</v>
      </c>
      <c s="2" r="L271">
        <v>0.0</v>
      </c>
      <c s="2" r="M271">
        <v>0.0</v>
      </c>
      <c s="2" r="N271">
        <v>0.0</v>
      </c>
      <c s="2" r="O271">
        <v>20.0</v>
      </c>
      <c s="2" r="P271">
        <v>304.0</v>
      </c>
      <c s="2" r="Q271">
        <v>2.0</v>
      </c>
      <c s="2" r="R271">
        <v>40.02</v>
      </c>
      <c s="2" r="S271">
        <v>50.12</v>
      </c>
      <c s="2" r="T271">
        <v>60.22</v>
      </c>
      <c s="2" r="U271">
        <v>0.0</v>
      </c>
      <c s="2" r="V271">
        <v>0.0</v>
      </c>
      <c s="2" r="W271">
        <v>0.0</v>
      </c>
    </row>
    <row customHeight="1" r="272" ht="15.0">
      <c s="2" r="A272"/>
      <c t="s" s="2" r="B272">
        <v>1845</v>
      </c>
      <c t="s" s="2" r="C272">
        <v>1846</v>
      </c>
      <c t="s" s="2" r="D272">
        <v>1847</v>
      </c>
      <c s="2" r="E272">
        <v>0.0</v>
      </c>
      <c s="2" r="F272">
        <v>0.0</v>
      </c>
      <c s="2" r="G272">
        <v>0.0</v>
      </c>
      <c s="2" r="H272">
        <v>0.0</v>
      </c>
      <c s="2" r="I272">
        <v>0.0</v>
      </c>
      <c s="2" r="J272">
        <v>0.0</v>
      </c>
      <c s="2" r="K272">
        <v>0.0</v>
      </c>
      <c s="2" r="L272">
        <v>0.0</v>
      </c>
      <c s="2" r="M272">
        <v>0.0</v>
      </c>
      <c s="2" r="N272">
        <v>0.0</v>
      </c>
      <c s="2" r="O272">
        <v>20.0</v>
      </c>
      <c s="2" r="P272">
        <v>275.0</v>
      </c>
      <c s="2" r="Q272">
        <v>2.0</v>
      </c>
      <c s="2" r="R272">
        <v>39.52</v>
      </c>
      <c s="2" r="S272">
        <v>49.32</v>
      </c>
      <c s="2" r="T272">
        <v>59.12</v>
      </c>
      <c s="2" r="U272">
        <v>0.0</v>
      </c>
      <c s="2" r="V272">
        <v>0.0</v>
      </c>
      <c s="2" r="W272">
        <v>0.0</v>
      </c>
    </row>
    <row customHeight="1" r="273" ht="15.0">
      <c s="2" r="A273"/>
      <c t="s" s="2" r="B273">
        <v>1848</v>
      </c>
      <c t="s" s="2" r="C273">
        <v>1849</v>
      </c>
      <c t="s" s="2" r="D273">
        <v>1850</v>
      </c>
      <c s="2" r="E273">
        <v>0.0</v>
      </c>
      <c s="2" r="F273">
        <v>0.0</v>
      </c>
      <c s="2" r="G273">
        <v>0.0</v>
      </c>
      <c s="2" r="H273">
        <v>0.0</v>
      </c>
      <c s="2" r="I273">
        <v>0.0</v>
      </c>
      <c s="2" r="J273">
        <v>0.0</v>
      </c>
      <c s="2" r="K273">
        <v>0.0</v>
      </c>
      <c s="2" r="L273">
        <v>0.0</v>
      </c>
      <c s="2" r="M273">
        <v>0.0</v>
      </c>
      <c s="2" r="N273">
        <v>0.0</v>
      </c>
      <c s="2" r="O273">
        <v>21.0</v>
      </c>
      <c s="2" r="P273">
        <v>282.0</v>
      </c>
      <c s="2" r="Q273">
        <v>2.0</v>
      </c>
      <c s="2" r="R273">
        <v>37.81</v>
      </c>
      <c s="2" r="S273">
        <v>48.06</v>
      </c>
      <c s="2" r="T273">
        <v>58.31</v>
      </c>
      <c s="2" r="U273">
        <v>0.0</v>
      </c>
      <c s="2" r="V273">
        <v>0.0</v>
      </c>
      <c s="2" r="W273">
        <v>0.0</v>
      </c>
    </row>
    <row customHeight="1" r="274" ht="15.0">
      <c s="2" r="A274"/>
      <c t="s" s="2" r="B274">
        <v>1851</v>
      </c>
      <c t="s" s="2" r="C274">
        <v>1852</v>
      </c>
      <c t="s" s="2" r="D274">
        <v>1853</v>
      </c>
      <c s="2" r="E274">
        <v>0.0</v>
      </c>
      <c s="2" r="F274">
        <v>0.0</v>
      </c>
      <c s="2" r="G274">
        <v>0.0</v>
      </c>
      <c s="2" r="H274">
        <v>0.0</v>
      </c>
      <c s="2" r="I274">
        <v>0.0</v>
      </c>
      <c s="2" r="J274">
        <v>0.0</v>
      </c>
      <c s="2" r="K274">
        <v>0.0</v>
      </c>
      <c s="2" r="L274">
        <v>0.0</v>
      </c>
      <c s="2" r="M274">
        <v>0.0</v>
      </c>
      <c s="2" r="N274">
        <v>0.0</v>
      </c>
      <c s="2" r="O274">
        <v>22.0</v>
      </c>
      <c s="2" r="P274">
        <v>304.0</v>
      </c>
      <c s="2" r="Q274">
        <v>1.0</v>
      </c>
      <c s="2" r="R274">
        <v>36.4</v>
      </c>
      <c s="2" r="S274">
        <v>47.15</v>
      </c>
      <c s="2" r="T274">
        <v>57.9</v>
      </c>
      <c s="2" r="U274">
        <v>0.0</v>
      </c>
      <c s="2" r="V274">
        <v>0.0</v>
      </c>
      <c s="2" r="W274">
        <v>0.0</v>
      </c>
    </row>
    <row customHeight="1" r="275" ht="15.0">
      <c s="2" r="A275"/>
      <c t="s" s="2" r="B275">
        <v>1854</v>
      </c>
      <c t="s" s="2" r="C275">
        <v>1855</v>
      </c>
      <c t="s" s="2" r="D275">
        <v>1856</v>
      </c>
      <c s="2" r="E275">
        <v>0.0</v>
      </c>
      <c s="2" r="F275">
        <v>0.0</v>
      </c>
      <c s="2" r="G275">
        <v>0.0</v>
      </c>
      <c s="2" r="H275">
        <v>0.0</v>
      </c>
      <c s="2" r="I275">
        <v>0.0</v>
      </c>
      <c s="2" r="J275">
        <v>0.0</v>
      </c>
      <c s="2" r="K275">
        <v>0.0</v>
      </c>
      <c s="2" r="L275">
        <v>0.0</v>
      </c>
      <c s="2" r="M275">
        <v>0.0</v>
      </c>
      <c s="2" r="N275">
        <v>0.0</v>
      </c>
      <c s="2" r="O275">
        <v>21.0</v>
      </c>
      <c s="2" r="P275">
        <v>272.0</v>
      </c>
      <c s="2" r="Q275">
        <v>1.0</v>
      </c>
      <c s="2" r="R275">
        <v>35.61</v>
      </c>
      <c s="2" r="S275">
        <v>46.31</v>
      </c>
      <c s="2" r="T275">
        <v>57.01</v>
      </c>
      <c s="2" r="U275">
        <v>0.0</v>
      </c>
      <c s="2" r="V275">
        <v>0.0</v>
      </c>
      <c s="2" r="W275">
        <v>0.0</v>
      </c>
    </row>
    <row customHeight="1" r="276" ht="15.0">
      <c s="2" r="A276"/>
      <c t="s" s="2" r="B276">
        <v>1857</v>
      </c>
      <c t="s" s="2" r="C276">
        <v>1858</v>
      </c>
      <c t="s" s="2" r="D276">
        <v>1859</v>
      </c>
      <c s="2" r="E276">
        <v>0.0</v>
      </c>
      <c s="2" r="F276">
        <v>0.0</v>
      </c>
      <c s="2" r="G276">
        <v>0.0</v>
      </c>
      <c s="2" r="H276">
        <v>0.0</v>
      </c>
      <c s="2" r="I276">
        <v>0.0</v>
      </c>
      <c s="2" r="J276">
        <v>0.0</v>
      </c>
      <c s="2" r="K276">
        <v>72.0</v>
      </c>
      <c s="2" r="L276">
        <v>322.0</v>
      </c>
      <c s="2" r="M276">
        <v>1.0</v>
      </c>
      <c s="2" r="N276">
        <v>1.0</v>
      </c>
      <c s="2" r="O276">
        <v>12.0</v>
      </c>
      <c s="2" r="P276">
        <v>62.0</v>
      </c>
      <c s="2" r="Q276">
        <v>0.0</v>
      </c>
      <c s="2" r="R276">
        <v>44.6</v>
      </c>
      <c s="2" r="S276">
        <v>50.6</v>
      </c>
      <c s="2" r="T276">
        <v>56.6</v>
      </c>
      <c s="2" r="U276">
        <v>0.0</v>
      </c>
      <c s="2" r="V276">
        <v>0.0</v>
      </c>
      <c s="2" r="W276">
        <v>0.0</v>
      </c>
    </row>
    <row customHeight="1" r="277" ht="15.0">
      <c s="2" r="A277"/>
      <c t="s" s="2" r="B277">
        <v>1860</v>
      </c>
      <c t="s" s="2" r="C277">
        <v>1861</v>
      </c>
      <c t="s" s="2" r="D277">
        <v>1862</v>
      </c>
      <c s="2" r="E277">
        <v>0.0</v>
      </c>
      <c s="2" r="F277">
        <v>0.0</v>
      </c>
      <c s="2" r="G277">
        <v>0.0</v>
      </c>
      <c s="2" r="H277">
        <v>0.0</v>
      </c>
      <c s="2" r="I277">
        <v>0.0</v>
      </c>
      <c s="2" r="J277">
        <v>0.0</v>
      </c>
      <c s="2" r="K277">
        <v>0.0</v>
      </c>
      <c s="2" r="L277">
        <v>0.0</v>
      </c>
      <c s="2" r="M277">
        <v>0.0</v>
      </c>
      <c s="2" r="N277">
        <v>0.0</v>
      </c>
      <c s="2" r="O277">
        <v>21.0</v>
      </c>
      <c s="2" r="P277">
        <v>237.0</v>
      </c>
      <c s="2" r="Q277">
        <v>2.0</v>
      </c>
      <c s="2" r="R277">
        <v>35.05</v>
      </c>
      <c s="2" r="S277">
        <v>45.55</v>
      </c>
      <c s="2" r="T277">
        <v>56.05</v>
      </c>
      <c s="2" r="U277">
        <v>0.0</v>
      </c>
      <c s="2" r="V277">
        <v>0.0</v>
      </c>
      <c s="2" r="W277">
        <v>0.0</v>
      </c>
    </row>
    <row customHeight="1" r="278" ht="15.0">
      <c s="2" r="A278"/>
      <c t="s" s="2" r="B278">
        <v>1863</v>
      </c>
      <c t="s" s="2" r="C278">
        <v>1864</v>
      </c>
      <c t="s" s="2" r="D278">
        <v>1865</v>
      </c>
      <c s="2" r="E278">
        <v>0.0</v>
      </c>
      <c s="2" r="F278">
        <v>0.0</v>
      </c>
      <c s="2" r="G278">
        <v>0.0</v>
      </c>
      <c s="2" r="H278">
        <v>0.0</v>
      </c>
      <c s="2" r="I278">
        <v>0.0</v>
      </c>
      <c s="2" r="J278">
        <v>0.0</v>
      </c>
      <c s="2" r="K278">
        <v>56.0</v>
      </c>
      <c s="2" r="L278">
        <v>238.0</v>
      </c>
      <c s="2" r="M278">
        <v>1.0</v>
      </c>
      <c s="2" r="N278">
        <v>1.0</v>
      </c>
      <c s="2" r="O278">
        <v>15.0</v>
      </c>
      <c s="2" r="P278">
        <v>100.0</v>
      </c>
      <c s="2" r="Q278">
        <v>1.0</v>
      </c>
      <c s="2" r="R278">
        <v>40.8</v>
      </c>
      <c s="2" r="S278">
        <v>48.3</v>
      </c>
      <c s="2" r="T278">
        <v>55.8</v>
      </c>
      <c s="2" r="U278">
        <v>0.0</v>
      </c>
      <c s="2" r="V278">
        <v>0.0</v>
      </c>
      <c s="2" r="W278">
        <v>0.0</v>
      </c>
    </row>
    <row customHeight="1" r="279" ht="15.0">
      <c s="2" r="A279"/>
      <c t="s" s="2" r="B279">
        <v>1866</v>
      </c>
      <c t="s" s="2" r="C279">
        <v>1867</v>
      </c>
      <c t="s" s="2" r="D279">
        <v>1868</v>
      </c>
      <c s="2" r="E279">
        <v>0.0</v>
      </c>
      <c s="2" r="F279">
        <v>0.0</v>
      </c>
      <c s="2" r="G279">
        <v>0.0</v>
      </c>
      <c s="2" r="H279">
        <v>0.0</v>
      </c>
      <c s="2" r="I279">
        <v>0.0</v>
      </c>
      <c s="2" r="J279">
        <v>0.0</v>
      </c>
      <c s="2" r="K279">
        <v>0.0</v>
      </c>
      <c s="2" r="L279">
        <v>0.0</v>
      </c>
      <c s="2" r="M279">
        <v>0.0</v>
      </c>
      <c s="2" r="N279">
        <v>0.0</v>
      </c>
      <c s="2" r="O279">
        <v>19.0</v>
      </c>
      <c s="2" r="P279">
        <v>287.0</v>
      </c>
      <c s="2" r="Q279">
        <v>1.0</v>
      </c>
      <c s="2" r="R279">
        <v>34.65</v>
      </c>
      <c s="2" r="S279">
        <v>44.15</v>
      </c>
      <c s="2" r="T279">
        <v>53.65</v>
      </c>
      <c s="2" r="U279">
        <v>0.0</v>
      </c>
      <c s="2" r="V279">
        <v>0.0</v>
      </c>
      <c s="2" r="W279">
        <v>0.0</v>
      </c>
    </row>
    <row customHeight="1" r="280" ht="15.0">
      <c s="2" r="A280"/>
      <c t="s" s="2" r="B280">
        <v>1869</v>
      </c>
      <c t="s" s="2" r="C280">
        <v>1870</v>
      </c>
      <c t="s" s="2" r="D280">
        <v>1871</v>
      </c>
      <c s="2" r="E280">
        <v>0.0</v>
      </c>
      <c s="2" r="F280">
        <v>0.0</v>
      </c>
      <c s="2" r="G280">
        <v>0.0</v>
      </c>
      <c s="2" r="H280">
        <v>0.0</v>
      </c>
      <c s="2" r="I280">
        <v>0.0</v>
      </c>
      <c s="2" r="J280">
        <v>0.0</v>
      </c>
      <c s="2" r="K280">
        <v>0.0</v>
      </c>
      <c s="2" r="L280">
        <v>0.0</v>
      </c>
      <c s="2" r="M280">
        <v>0.0</v>
      </c>
      <c s="2" r="N280">
        <v>0.0</v>
      </c>
      <c s="2" r="O280">
        <v>22.0</v>
      </c>
      <c s="2" r="P280">
        <v>254.0</v>
      </c>
      <c s="2" r="Q280">
        <v>1.0</v>
      </c>
      <c s="2" r="R280">
        <v>31.4</v>
      </c>
      <c s="2" r="S280">
        <v>42.4</v>
      </c>
      <c s="2" r="T280">
        <v>53.4</v>
      </c>
      <c s="2" r="U280">
        <v>0.0</v>
      </c>
      <c s="2" r="V280">
        <v>0.0</v>
      </c>
      <c s="2" r="W280">
        <v>0.0</v>
      </c>
    </row>
    <row customHeight="1" r="281" ht="15.0">
      <c s="2" r="A281"/>
      <c t="s" s="2" r="B281">
        <v>1872</v>
      </c>
      <c t="s" s="2" r="C281">
        <v>1873</v>
      </c>
      <c t="s" s="2" r="D281">
        <v>1874</v>
      </c>
      <c s="2" r="E281">
        <v>0.0</v>
      </c>
      <c s="2" r="F281">
        <v>0.0</v>
      </c>
      <c s="2" r="G281">
        <v>0.0</v>
      </c>
      <c s="2" r="H281">
        <v>0.0</v>
      </c>
      <c s="2" r="I281">
        <v>0.0</v>
      </c>
      <c s="2" r="J281">
        <v>0.0</v>
      </c>
      <c s="2" r="K281">
        <v>0.0</v>
      </c>
      <c s="2" r="L281">
        <v>0.0</v>
      </c>
      <c s="2" r="M281">
        <v>0.0</v>
      </c>
      <c s="2" r="N281">
        <v>0.0</v>
      </c>
      <c s="2" r="O281">
        <v>20.0</v>
      </c>
      <c s="2" r="P281">
        <v>258.0</v>
      </c>
      <c s="2" r="Q281">
        <v>1.0</v>
      </c>
      <c s="2" r="R281">
        <v>33.01</v>
      </c>
      <c s="2" r="S281">
        <v>43.16</v>
      </c>
      <c s="2" r="T281">
        <v>53.31</v>
      </c>
      <c s="2" r="U281">
        <v>0.0</v>
      </c>
      <c s="2" r="V281">
        <v>0.0</v>
      </c>
      <c s="2" r="W281">
        <v>0.0</v>
      </c>
    </row>
    <row customHeight="1" r="282" ht="15.0">
      <c s="2" r="A282"/>
      <c t="s" s="2" r="B282">
        <v>1875</v>
      </c>
      <c t="s" s="2" r="C282">
        <v>1876</v>
      </c>
      <c t="s" s="2" r="D282">
        <v>1877</v>
      </c>
      <c s="2" r="E282">
        <v>0.0</v>
      </c>
      <c s="2" r="F282">
        <v>0.0</v>
      </c>
      <c s="2" r="G282">
        <v>0.0</v>
      </c>
      <c s="2" r="H282">
        <v>0.0</v>
      </c>
      <c s="2" r="I282">
        <v>0.0</v>
      </c>
      <c s="2" r="J282">
        <v>0.0</v>
      </c>
      <c s="2" r="K282">
        <v>0.0</v>
      </c>
      <c s="2" r="L282">
        <v>0.0</v>
      </c>
      <c s="2" r="M282">
        <v>0.0</v>
      </c>
      <c s="2" r="N282">
        <v>0.0</v>
      </c>
      <c s="2" r="O282">
        <v>20.0</v>
      </c>
      <c s="2" r="P282">
        <v>270.0</v>
      </c>
      <c s="2" r="Q282">
        <v>1.0</v>
      </c>
      <c s="2" r="R282">
        <v>33.03</v>
      </c>
      <c s="2" r="S282">
        <v>42.98</v>
      </c>
      <c s="2" r="T282">
        <v>52.93</v>
      </c>
      <c s="2" r="U282">
        <v>0.0</v>
      </c>
      <c s="2" r="V282">
        <v>0.0</v>
      </c>
      <c s="2" r="W282">
        <v>0.0</v>
      </c>
    </row>
    <row customHeight="1" r="283" ht="15.0">
      <c s="2" r="A283"/>
      <c t="s" s="2" r="B283">
        <v>1878</v>
      </c>
      <c t="s" s="2" r="C283">
        <v>1879</v>
      </c>
      <c t="s" s="2" r="D283">
        <v>1880</v>
      </c>
      <c s="2" r="E283">
        <v>0.0</v>
      </c>
      <c s="2" r="F283">
        <v>0.0</v>
      </c>
      <c s="2" r="G283">
        <v>0.0</v>
      </c>
      <c s="2" r="H283">
        <v>0.0</v>
      </c>
      <c s="2" r="I283">
        <v>0.0</v>
      </c>
      <c s="2" r="J283">
        <v>0.0</v>
      </c>
      <c s="2" r="K283">
        <v>0.0</v>
      </c>
      <c s="2" r="L283">
        <v>0.0</v>
      </c>
      <c s="2" r="M283">
        <v>0.0</v>
      </c>
      <c s="2" r="N283">
        <v>0.0</v>
      </c>
      <c s="2" r="O283">
        <v>19.0</v>
      </c>
      <c s="2" r="P283">
        <v>248.0</v>
      </c>
      <c s="2" r="Q283">
        <v>2.0</v>
      </c>
      <c s="2" r="R283">
        <v>33.84</v>
      </c>
      <c s="2" r="S283">
        <v>43.29</v>
      </c>
      <c s="2" r="T283">
        <v>52.74</v>
      </c>
      <c s="2" r="U283">
        <v>0.0</v>
      </c>
      <c s="2" r="V283">
        <v>0.0</v>
      </c>
      <c s="2" r="W283">
        <v>0.0</v>
      </c>
    </row>
    <row customHeight="1" r="284" ht="15.0">
      <c s="2" r="A284"/>
      <c t="s" s="2" r="B284">
        <v>1881</v>
      </c>
      <c t="s" s="2" r="C284">
        <v>1882</v>
      </c>
      <c t="s" s="2" r="D284">
        <v>1883</v>
      </c>
      <c s="2" r="E284">
        <v>0.0</v>
      </c>
      <c s="2" r="F284">
        <v>0.0</v>
      </c>
      <c s="2" r="G284">
        <v>0.0</v>
      </c>
      <c s="2" r="H284">
        <v>0.0</v>
      </c>
      <c s="2" r="I284">
        <v>0.0</v>
      </c>
      <c s="2" r="J284">
        <v>0.0</v>
      </c>
      <c s="2" r="K284">
        <v>0.0</v>
      </c>
      <c s="2" r="L284">
        <v>0.0</v>
      </c>
      <c s="2" r="M284">
        <v>0.0</v>
      </c>
      <c s="2" r="N284">
        <v>0.0</v>
      </c>
      <c s="2" r="O284">
        <v>23.0</v>
      </c>
      <c s="2" r="P284">
        <v>247.0</v>
      </c>
      <c s="2" r="Q284">
        <v>1.0</v>
      </c>
      <c s="2" r="R284">
        <v>30.05</v>
      </c>
      <c s="2" r="S284">
        <v>41.35</v>
      </c>
      <c s="2" r="T284">
        <v>52.65</v>
      </c>
      <c s="2" r="U284">
        <v>0.0</v>
      </c>
      <c s="2" r="V284">
        <v>0.0</v>
      </c>
      <c s="2" r="W284">
        <v>0.0</v>
      </c>
    </row>
    <row customHeight="1" r="285" ht="15.0">
      <c s="2" r="A285"/>
      <c t="s" s="2" r="B285">
        <v>1884</v>
      </c>
      <c t="s" s="2" r="C285">
        <v>1885</v>
      </c>
      <c t="s" s="2" r="D285">
        <v>1886</v>
      </c>
      <c s="2" r="E285">
        <v>0.0</v>
      </c>
      <c s="2" r="F285">
        <v>0.0</v>
      </c>
      <c s="2" r="G285">
        <v>0.0</v>
      </c>
      <c s="2" r="H285">
        <v>0.0</v>
      </c>
      <c s="2" r="I285">
        <v>0.0</v>
      </c>
      <c s="2" r="J285">
        <v>0.0</v>
      </c>
      <c s="2" r="K285">
        <v>61.0</v>
      </c>
      <c s="2" r="L285">
        <v>272.0</v>
      </c>
      <c s="2" r="M285">
        <v>2.0</v>
      </c>
      <c s="2" r="N285">
        <v>1.0</v>
      </c>
      <c s="2" r="O285">
        <v>8.0</v>
      </c>
      <c s="2" r="P285">
        <v>55.0</v>
      </c>
      <c s="2" r="Q285">
        <v>0.0</v>
      </c>
      <c s="2" r="R285">
        <v>44.3</v>
      </c>
      <c s="2" r="S285">
        <v>48.3</v>
      </c>
      <c s="2" r="T285">
        <v>52.3</v>
      </c>
      <c s="2" r="U285">
        <v>0.0</v>
      </c>
      <c s="2" r="V285">
        <v>0.0</v>
      </c>
      <c s="2" r="W285">
        <v>0.0</v>
      </c>
    </row>
    <row customHeight="1" r="286" ht="15.0">
      <c s="2" r="A286"/>
      <c t="s" s="2" r="B286">
        <v>1887</v>
      </c>
      <c t="s" s="2" r="C286">
        <v>1888</v>
      </c>
      <c t="s" s="2" r="D286">
        <v>1889</v>
      </c>
      <c s="2" r="E286">
        <v>0.0</v>
      </c>
      <c s="2" r="F286">
        <v>0.0</v>
      </c>
      <c s="2" r="G286">
        <v>0.0</v>
      </c>
      <c s="2" r="H286">
        <v>0.0</v>
      </c>
      <c s="2" r="I286">
        <v>0.0</v>
      </c>
      <c s="2" r="J286">
        <v>0.0</v>
      </c>
      <c s="2" r="K286">
        <v>0.0</v>
      </c>
      <c s="2" r="L286">
        <v>0.0</v>
      </c>
      <c s="2" r="M286">
        <v>0.0</v>
      </c>
      <c s="2" r="N286">
        <v>0.0</v>
      </c>
      <c s="2" r="O286">
        <v>17.0</v>
      </c>
      <c s="2" r="P286">
        <v>266.0</v>
      </c>
      <c s="2" r="Q286">
        <v>1.0</v>
      </c>
      <c s="2" r="R286">
        <v>34.99</v>
      </c>
      <c s="2" r="S286">
        <v>43.64</v>
      </c>
      <c s="2" r="T286">
        <v>52.29</v>
      </c>
      <c s="2" r="U286">
        <v>0.0</v>
      </c>
      <c s="2" r="V286">
        <v>0.0</v>
      </c>
      <c s="2" r="W286">
        <v>0.0</v>
      </c>
    </row>
    <row customHeight="1" r="287" ht="15.0">
      <c s="2" r="A287"/>
      <c t="s" s="2" r="B287">
        <v>1890</v>
      </c>
      <c t="s" s="2" r="C287">
        <v>1891</v>
      </c>
      <c t="s" s="2" r="D287">
        <v>1892</v>
      </c>
      <c s="2" r="E287">
        <v>0.0</v>
      </c>
      <c s="2" r="F287">
        <v>0.0</v>
      </c>
      <c s="2" r="G287">
        <v>0.0</v>
      </c>
      <c s="2" r="H287">
        <v>0.0</v>
      </c>
      <c s="2" r="I287">
        <v>0.0</v>
      </c>
      <c s="2" r="J287">
        <v>0.0</v>
      </c>
      <c s="2" r="K287">
        <v>64.0</v>
      </c>
      <c s="2" r="L287">
        <v>247.0</v>
      </c>
      <c s="2" r="M287">
        <v>2.0</v>
      </c>
      <c s="2" r="N287">
        <v>1.0</v>
      </c>
      <c s="2" r="O287">
        <v>11.0</v>
      </c>
      <c s="2" r="P287">
        <v>73.0</v>
      </c>
      <c s="2" r="Q287">
        <v>0.0</v>
      </c>
      <c s="2" r="R287">
        <v>41.75</v>
      </c>
      <c s="2" r="S287">
        <v>47.0</v>
      </c>
      <c s="2" r="T287">
        <v>52.25</v>
      </c>
      <c s="2" r="U287">
        <v>0.0</v>
      </c>
      <c s="2" r="V287">
        <v>0.0</v>
      </c>
      <c s="2" r="W287">
        <v>0.0</v>
      </c>
    </row>
    <row customHeight="1" r="288" ht="15.0">
      <c s="2" r="A288"/>
      <c t="s" s="2" r="B288">
        <v>1893</v>
      </c>
      <c t="s" s="2" r="C288">
        <v>1894</v>
      </c>
      <c t="s" s="2" r="D288">
        <v>1895</v>
      </c>
      <c s="2" r="E288">
        <v>0.0</v>
      </c>
      <c s="2" r="F288">
        <v>0.0</v>
      </c>
      <c s="2" r="G288">
        <v>0.0</v>
      </c>
      <c s="2" r="H288">
        <v>0.0</v>
      </c>
      <c s="2" r="I288">
        <v>0.0</v>
      </c>
      <c s="2" r="J288">
        <v>0.0</v>
      </c>
      <c s="2" r="K288">
        <v>0.0</v>
      </c>
      <c s="2" r="L288">
        <v>0.0</v>
      </c>
      <c s="2" r="M288">
        <v>0.0</v>
      </c>
      <c s="2" r="N288">
        <v>0.0</v>
      </c>
      <c s="2" r="O288">
        <v>20.0</v>
      </c>
      <c s="2" r="P288">
        <v>275.0</v>
      </c>
      <c s="2" r="Q288">
        <v>1.0</v>
      </c>
      <c s="2" r="R288">
        <v>32.25</v>
      </c>
      <c s="2" r="S288">
        <v>42.0</v>
      </c>
      <c s="2" r="T288">
        <v>51.75</v>
      </c>
      <c s="2" r="U288">
        <v>0.0</v>
      </c>
      <c s="2" r="V288">
        <v>0.0</v>
      </c>
      <c s="2" r="W288">
        <v>0.0</v>
      </c>
    </row>
    <row customHeight="1" r="289" ht="15.0">
      <c s="2" r="A289"/>
      <c t="s" s="2" r="B289">
        <v>1896</v>
      </c>
      <c t="s" s="2" r="C289">
        <v>1897</v>
      </c>
      <c t="s" s="2" r="D289">
        <v>1898</v>
      </c>
      <c s="2" r="E289">
        <v>0.0</v>
      </c>
      <c s="2" r="F289">
        <v>0.0</v>
      </c>
      <c s="2" r="G289">
        <v>0.0</v>
      </c>
      <c s="2" r="H289">
        <v>0.0</v>
      </c>
      <c s="2" r="I289">
        <v>0.0</v>
      </c>
      <c s="2" r="J289">
        <v>0.0</v>
      </c>
      <c s="2" r="K289">
        <v>59.0</v>
      </c>
      <c s="2" r="L289">
        <v>258.0</v>
      </c>
      <c s="2" r="M289">
        <v>1.0</v>
      </c>
      <c s="2" r="N289">
        <v>0.0</v>
      </c>
      <c s="2" r="O289">
        <v>10.0</v>
      </c>
      <c s="2" r="P289">
        <v>69.0</v>
      </c>
      <c s="2" r="Q289">
        <v>0.0</v>
      </c>
      <c s="2" r="R289">
        <v>36.3</v>
      </c>
      <c s="2" r="S289">
        <v>41.45</v>
      </c>
      <c s="2" r="T289">
        <v>46.6</v>
      </c>
      <c s="2" r="U289">
        <v>0.0</v>
      </c>
      <c s="2" r="V289">
        <v>0.0</v>
      </c>
      <c s="2" r="W289">
        <v>0.0</v>
      </c>
    </row>
    <row customHeight="1" r="290" ht="15.0">
      <c s="2" r="A290"/>
      <c t="s" s="2" r="B290">
        <v>1899</v>
      </c>
      <c t="s" s="2" r="C290">
        <v>1900</v>
      </c>
      <c t="s" s="2" r="D290">
        <v>1901</v>
      </c>
      <c s="2" r="E290">
        <v>0.0</v>
      </c>
      <c s="2" r="F290">
        <v>0.0</v>
      </c>
      <c s="2" r="G290">
        <v>0.0</v>
      </c>
      <c s="2" r="H290">
        <v>0.0</v>
      </c>
      <c s="2" r="I290">
        <v>0.0</v>
      </c>
      <c s="2" r="J290">
        <v>0.0</v>
      </c>
      <c s="2" r="K290">
        <v>68.0</v>
      </c>
      <c s="2" r="L290">
        <v>301.0</v>
      </c>
      <c s="2" r="M290">
        <v>1.0</v>
      </c>
      <c s="2" r="N290">
        <v>2.0</v>
      </c>
      <c s="2" r="O290">
        <v>6.0</v>
      </c>
      <c s="2" r="P290">
        <v>42.0</v>
      </c>
      <c s="2" r="Q290">
        <v>0.0</v>
      </c>
      <c s="2" r="R290">
        <v>37.5</v>
      </c>
      <c s="2" r="S290">
        <v>40.45</v>
      </c>
      <c s="2" r="T290">
        <v>43.4</v>
      </c>
      <c s="2" r="U290">
        <v>0.0</v>
      </c>
      <c s="2" r="V290">
        <v>0.0</v>
      </c>
      <c s="2" r="W290">
        <v>0.0</v>
      </c>
    </row>
    <row customHeight="1" r="291" ht="15.0">
      <c s="2" r="A291"/>
      <c t="s" s="2" r="B291">
        <v>1902</v>
      </c>
      <c t="s" s="2" r="C291">
        <v>1903</v>
      </c>
      <c t="s" s="2" r="D291">
        <v>1904</v>
      </c>
      <c s="2" r="E291">
        <v>0.0</v>
      </c>
      <c s="2" r="F291">
        <v>0.0</v>
      </c>
      <c s="2" r="G291">
        <v>0.0</v>
      </c>
      <c s="2" r="H291">
        <v>0.0</v>
      </c>
      <c s="2" r="I291">
        <v>0.0</v>
      </c>
      <c s="2" r="J291">
        <v>0.0</v>
      </c>
      <c s="2" r="K291">
        <v>65.0</v>
      </c>
      <c s="2" r="L291">
        <v>261.0</v>
      </c>
      <c s="2" r="M291">
        <v>1.0</v>
      </c>
      <c s="2" r="N291">
        <v>1.0</v>
      </c>
      <c s="2" r="O291">
        <v>6.0</v>
      </c>
      <c s="2" r="P291">
        <v>44.0</v>
      </c>
      <c s="2" r="Q291">
        <v>0.0</v>
      </c>
      <c s="2" r="R291">
        <v>36.1</v>
      </c>
      <c s="2" r="S291">
        <v>39.05</v>
      </c>
      <c s="2" r="T291">
        <v>42.0</v>
      </c>
      <c s="2" r="U291">
        <v>0.0</v>
      </c>
      <c s="2" r="V291">
        <v>0.0</v>
      </c>
      <c s="2" r="W291">
        <v>0.0</v>
      </c>
    </row>
    <row customHeight="1" r="292" ht="15.0">
      <c s="2" r="A292"/>
      <c t="s" s="2" r="B292">
        <v>1905</v>
      </c>
      <c t="s" s="2" r="C292">
        <v>1906</v>
      </c>
      <c t="s" s="2" r="D292">
        <v>1907</v>
      </c>
      <c s="2" r="E292">
        <v>0.0</v>
      </c>
      <c s="2" r="F292">
        <v>0.0</v>
      </c>
      <c s="2" r="G292">
        <v>0.0</v>
      </c>
      <c s="2" r="H292">
        <v>0.0</v>
      </c>
      <c s="2" r="I292">
        <v>0.0</v>
      </c>
      <c s="2" r="J292">
        <v>0.0</v>
      </c>
      <c s="2" r="K292">
        <v>49.0</v>
      </c>
      <c s="2" r="L292">
        <v>219.0</v>
      </c>
      <c s="2" r="M292">
        <v>2.0</v>
      </c>
      <c s="2" r="N292">
        <v>0.0</v>
      </c>
      <c s="2" r="O292">
        <v>5.0</v>
      </c>
      <c s="2" r="P292">
        <v>45.0</v>
      </c>
      <c s="2" r="Q292">
        <v>0.0</v>
      </c>
      <c s="2" r="R292">
        <v>36.6</v>
      </c>
      <c s="2" r="S292">
        <v>39.25</v>
      </c>
      <c s="2" r="T292">
        <v>41.9</v>
      </c>
      <c s="2" r="U292">
        <v>0.0</v>
      </c>
      <c s="2" r="V292">
        <v>0.0</v>
      </c>
      <c s="2" r="W292">
        <v>0.0</v>
      </c>
    </row>
    <row customHeight="1" r="293" ht="15.0">
      <c s="2" r="A293"/>
      <c t="s" s="2" r="B293">
        <v>1908</v>
      </c>
      <c t="s" s="2" r="C293">
        <v>1909</v>
      </c>
      <c t="s" s="2" r="D293">
        <v>1910</v>
      </c>
      <c s="2" r="E293">
        <v>155.0</v>
      </c>
      <c s="2" r="F293">
        <v>92.0</v>
      </c>
      <c s="2" r="G293">
        <v>59.4</v>
      </c>
      <c s="2" r="H293">
        <v>690.0</v>
      </c>
      <c s="2" r="I293">
        <v>3.0</v>
      </c>
      <c s="2" r="J293">
        <v>5.0</v>
      </c>
      <c s="2" r="K293">
        <v>22.0</v>
      </c>
      <c s="2" r="L293">
        <v>101.0</v>
      </c>
      <c s="2" r="M293">
        <v>1.0</v>
      </c>
      <c s="2" r="N293">
        <v>3.0</v>
      </c>
      <c s="2" r="O293">
        <v>0.0</v>
      </c>
      <c s="2" r="P293">
        <v>0.0</v>
      </c>
      <c s="2" r="Q293">
        <v>0.0</v>
      </c>
      <c s="2" r="R293">
        <v>39.7</v>
      </c>
      <c s="2" r="S293">
        <v>39.7</v>
      </c>
      <c s="2" r="T293">
        <v>39.7</v>
      </c>
      <c s="2" r="U293">
        <v>0.0</v>
      </c>
      <c s="2" r="V293">
        <v>0.0</v>
      </c>
      <c s="2" r="W293">
        <v>0.0</v>
      </c>
    </row>
    <row customHeight="1" r="294" ht="15.0">
      <c s="2" r="A294"/>
      <c t="s" s="2" r="B294">
        <v>1911</v>
      </c>
      <c t="s" s="2" r="C294">
        <v>1912</v>
      </c>
      <c t="s" s="2" r="D294">
        <v>1913</v>
      </c>
      <c s="2" r="E294">
        <v>76.0</v>
      </c>
      <c s="2" r="F294">
        <v>42.0</v>
      </c>
      <c s="2" r="G294">
        <v>55.3</v>
      </c>
      <c s="2" r="H294">
        <v>397.0</v>
      </c>
      <c s="2" r="I294">
        <v>4.0</v>
      </c>
      <c s="2" r="J294">
        <v>2.0</v>
      </c>
      <c s="2" r="K294">
        <v>5.0</v>
      </c>
      <c s="2" r="L294">
        <v>11.0</v>
      </c>
      <c s="2" r="M294">
        <v>0.0</v>
      </c>
      <c s="2" r="N294">
        <v>1.0</v>
      </c>
      <c s="2" r="O294">
        <v>0.0</v>
      </c>
      <c s="2" r="P294">
        <v>0.0</v>
      </c>
      <c s="2" r="Q294">
        <v>0.0</v>
      </c>
      <c s="2" r="R294">
        <v>27.98</v>
      </c>
      <c s="2" r="S294">
        <v>27.98</v>
      </c>
      <c s="2" r="T294">
        <v>27.98</v>
      </c>
      <c s="2" r="U294">
        <v>0.0</v>
      </c>
      <c s="2" r="V294">
        <v>0.0</v>
      </c>
      <c s="2" r="W294">
        <v>0.0</v>
      </c>
    </row>
    <row customHeight="1" r="295" ht="15.0">
      <c s="2" r="A295"/>
      <c t="s" s="2" r="B295">
        <v>1914</v>
      </c>
      <c t="s" s="2" r="C295">
        <v>1915</v>
      </c>
      <c t="s" s="2" r="D295">
        <v>1916</v>
      </c>
      <c s="2" r="E295">
        <v>123.0</v>
      </c>
      <c s="2" r="F295">
        <v>69.0</v>
      </c>
      <c s="2" r="G295">
        <v>56.1</v>
      </c>
      <c s="2" r="H295">
        <v>676.0</v>
      </c>
      <c s="2" r="I295">
        <v>3.0</v>
      </c>
      <c s="2" r="J295">
        <v>6.0</v>
      </c>
      <c s="2" r="K295">
        <v>7.0</v>
      </c>
      <c s="2" r="L295">
        <v>19.0</v>
      </c>
      <c s="2" r="M295">
        <v>0.0</v>
      </c>
      <c s="2" r="N295">
        <v>1.0</v>
      </c>
      <c s="2" r="O295">
        <v>0.0</v>
      </c>
      <c s="2" r="P295">
        <v>0.0</v>
      </c>
      <c s="2" r="Q295">
        <v>0.0</v>
      </c>
      <c s="2" r="R295">
        <v>26.94</v>
      </c>
      <c s="2" r="S295">
        <v>26.94</v>
      </c>
      <c s="2" r="T295">
        <v>26.94</v>
      </c>
      <c s="2" r="U295">
        <v>0.0</v>
      </c>
      <c s="2" r="V295">
        <v>0.0</v>
      </c>
      <c s="2" r="W295">
        <v>0.0</v>
      </c>
    </row>
    <row customHeight="1" r="296" ht="15.0">
      <c s="2" r="A296"/>
      <c t="s" s="2" r="B296">
        <v>1917</v>
      </c>
      <c t="s" s="2" r="C296">
        <v>1918</v>
      </c>
      <c t="s" s="2" r="D296">
        <v>1919</v>
      </c>
      <c s="2" r="E296">
        <v>78.0</v>
      </c>
      <c s="2" r="F296">
        <v>46.0</v>
      </c>
      <c s="2" r="G296">
        <v>59.0</v>
      </c>
      <c s="2" r="H296">
        <v>491.0</v>
      </c>
      <c s="2" r="I296">
        <v>2.0</v>
      </c>
      <c s="2" r="J296">
        <v>2.0</v>
      </c>
      <c s="2" r="K296">
        <v>9.0</v>
      </c>
      <c s="2" r="L296">
        <v>22.0</v>
      </c>
      <c s="2" r="M296">
        <v>0.0</v>
      </c>
      <c s="2" r="N296">
        <v>1.0</v>
      </c>
      <c s="2" r="O296">
        <v>0.0</v>
      </c>
      <c s="2" r="P296">
        <v>0.0</v>
      </c>
      <c s="2" r="Q296">
        <v>0.0</v>
      </c>
      <c s="2" r="R296">
        <v>23.84</v>
      </c>
      <c s="2" r="S296">
        <v>23.84</v>
      </c>
      <c s="2" r="T296">
        <v>23.84</v>
      </c>
      <c s="2" r="U296">
        <v>0.0</v>
      </c>
      <c s="2" r="V296">
        <v>0.0</v>
      </c>
      <c s="2" r="W296">
        <v>0.0</v>
      </c>
    </row>
    <row customHeight="1" r="297" ht="15.0">
      <c s="2" r="A297"/>
      <c t="s" s="2" r="B297">
        <v>1920</v>
      </c>
      <c t="s" s="2" r="C297">
        <v>1921</v>
      </c>
      <c t="s" s="2" r="D297">
        <v>1922</v>
      </c>
      <c s="2" r="E297">
        <v>87.0</v>
      </c>
      <c s="2" r="F297">
        <v>48.0</v>
      </c>
      <c s="2" r="G297">
        <v>55.2</v>
      </c>
      <c s="2" r="H297">
        <v>497.0</v>
      </c>
      <c s="2" r="I297">
        <v>2.0</v>
      </c>
      <c s="2" r="J297">
        <v>3.0</v>
      </c>
      <c s="2" r="K297">
        <v>5.0</v>
      </c>
      <c s="2" r="L297">
        <v>11.0</v>
      </c>
      <c s="2" r="M297">
        <v>0.0</v>
      </c>
      <c s="2" r="N297">
        <v>2.0</v>
      </c>
      <c s="2" r="O297">
        <v>0.0</v>
      </c>
      <c s="2" r="P297">
        <v>0.0</v>
      </c>
      <c s="2" r="Q297">
        <v>0.0</v>
      </c>
      <c s="2" r="R297">
        <v>19.98</v>
      </c>
      <c s="2" r="S297">
        <v>19.98</v>
      </c>
      <c s="2" r="T297">
        <v>19.98</v>
      </c>
      <c s="2" r="U297">
        <v>0.0</v>
      </c>
      <c s="2" r="V297">
        <v>0.0</v>
      </c>
      <c s="2" r="W297">
        <v>0.0</v>
      </c>
    </row>
    <row customHeight="1" r="298" ht="15.0">
      <c s="2" r="A298"/>
      <c t="s" s="2" r="B298">
        <v>1923</v>
      </c>
      <c t="s" s="2" r="C298">
        <v>1924</v>
      </c>
      <c t="s" s="2" r="D298">
        <v>1925</v>
      </c>
      <c s="2" r="E298">
        <v>59.0</v>
      </c>
      <c s="2" r="F298">
        <v>36.0</v>
      </c>
      <c s="2" r="G298">
        <v>61.0</v>
      </c>
      <c s="2" r="H298">
        <v>321.0</v>
      </c>
      <c s="2" r="I298">
        <v>2.0</v>
      </c>
      <c s="2" r="J298">
        <v>1.0</v>
      </c>
      <c s="2" r="K298">
        <v>2.0</v>
      </c>
      <c s="2" r="L298">
        <v>5.0</v>
      </c>
      <c s="2" r="M298">
        <v>0.0</v>
      </c>
      <c s="2" r="N298">
        <v>0.0</v>
      </c>
      <c s="2" r="O298">
        <v>0.0</v>
      </c>
      <c s="2" r="P298">
        <v>0.0</v>
      </c>
      <c s="2" r="Q298">
        <v>0.0</v>
      </c>
      <c s="2" r="R298">
        <v>19.34</v>
      </c>
      <c s="2" r="S298">
        <v>19.34</v>
      </c>
      <c s="2" r="T298">
        <v>19.34</v>
      </c>
      <c s="2" r="U298">
        <v>0.0</v>
      </c>
      <c s="2" r="V298">
        <v>0.0</v>
      </c>
      <c s="2" r="W298">
        <v>0.0</v>
      </c>
    </row>
    <row customHeight="1" r="299" ht="15.0">
      <c s="2" r="A299"/>
      <c t="s" s="2" r="B299">
        <v>1926</v>
      </c>
      <c t="s" s="2" r="C299">
        <v>1927</v>
      </c>
      <c t="s" s="2" r="D299">
        <v>1928</v>
      </c>
      <c s="2" r="E299">
        <v>0.0</v>
      </c>
      <c s="2" r="F299">
        <v>0.0</v>
      </c>
      <c s="2" r="G299">
        <v>0.0</v>
      </c>
      <c s="2" r="H299">
        <v>0.0</v>
      </c>
      <c s="2" r="I299">
        <v>0.0</v>
      </c>
      <c s="2" r="J299">
        <v>0.0</v>
      </c>
      <c s="2" r="K299">
        <v>0.0</v>
      </c>
      <c s="2" r="L299">
        <v>0.0</v>
      </c>
      <c s="2" r="M299">
        <v>0.0</v>
      </c>
      <c s="2" r="N299">
        <v>0.0</v>
      </c>
      <c s="2" r="O299">
        <v>0.0</v>
      </c>
      <c s="2" r="P299">
        <v>0.0</v>
      </c>
      <c s="2" r="Q299">
        <v>0.0</v>
      </c>
      <c t="str" s="2" r="R299">
        <f>VLOOKUP(LEFT(B299,5)&amp;"*",'numberFire DST-K FP'!$A$3:$L$68,10,FALSE)</f>
        <v>180.02</v>
      </c>
      <c t="str" s="2" r="S299">
        <f>R299</f>
        <v>180.02</v>
      </c>
      <c t="str" s="2" r="T299">
        <f>R299</f>
        <v>180.02</v>
      </c>
      <c s="2" r="U299">
        <v>3.0</v>
      </c>
      <c s="2" r="V299">
        <v>3.0</v>
      </c>
      <c s="2" r="W299">
        <v>3.0</v>
      </c>
    </row>
    <row customHeight="1" r="300" ht="15.0">
      <c s="2" r="A300"/>
      <c t="s" s="2" r="B300">
        <v>1929</v>
      </c>
      <c t="s" s="2" r="C300">
        <v>1930</v>
      </c>
      <c t="s" s="2" r="D300">
        <v>1931</v>
      </c>
      <c s="2" r="E300">
        <v>0.0</v>
      </c>
      <c s="2" r="F300">
        <v>0.0</v>
      </c>
      <c s="2" r="G300">
        <v>0.0</v>
      </c>
      <c s="2" r="H300">
        <v>0.0</v>
      </c>
      <c s="2" r="I300">
        <v>0.0</v>
      </c>
      <c s="2" r="J300">
        <v>0.0</v>
      </c>
      <c s="2" r="K300">
        <v>0.0</v>
      </c>
      <c s="2" r="L300">
        <v>0.0</v>
      </c>
      <c s="2" r="M300">
        <v>0.0</v>
      </c>
      <c s="2" r="N300">
        <v>0.0</v>
      </c>
      <c s="2" r="O300">
        <v>0.0</v>
      </c>
      <c s="2" r="P300">
        <v>0.0</v>
      </c>
      <c s="2" r="Q300">
        <v>0.0</v>
      </c>
      <c t="str" s="2" r="R300">
        <f>VLOOKUP(LEFT(B300,5)&amp;"*",'numberFire DST-K FP'!$A$3:$L$68,10,FALSE)</f>
        <v>140.25</v>
      </c>
      <c t="str" s="2" r="S300">
        <f>R300</f>
        <v>140.25</v>
      </c>
      <c t="str" s="2" r="T300">
        <f>R300</f>
        <v>140.25</v>
      </c>
      <c s="2" r="U300">
        <v>2.0</v>
      </c>
      <c s="2" r="V300">
        <v>2.0</v>
      </c>
      <c s="2" r="W300">
        <v>2.0</v>
      </c>
    </row>
    <row customHeight="1" r="301" ht="15.0">
      <c s="2" r="A301"/>
      <c t="s" s="2" r="B301">
        <v>1932</v>
      </c>
      <c t="s" s="2" r="C301">
        <v>1933</v>
      </c>
      <c t="s" s="2" r="D301">
        <v>1934</v>
      </c>
      <c s="2" r="E301">
        <v>0.0</v>
      </c>
      <c s="2" r="F301">
        <v>0.0</v>
      </c>
      <c s="2" r="G301">
        <v>0.0</v>
      </c>
      <c s="2" r="H301">
        <v>0.0</v>
      </c>
      <c s="2" r="I301">
        <v>0.0</v>
      </c>
      <c s="2" r="J301">
        <v>0.0</v>
      </c>
      <c s="2" r="K301">
        <v>0.0</v>
      </c>
      <c s="2" r="L301">
        <v>0.0</v>
      </c>
      <c s="2" r="M301">
        <v>0.0</v>
      </c>
      <c s="2" r="N301">
        <v>0.0</v>
      </c>
      <c s="2" r="O301">
        <v>0.0</v>
      </c>
      <c s="2" r="P301">
        <v>0.0</v>
      </c>
      <c s="2" r="Q301">
        <v>0.0</v>
      </c>
      <c t="str" s="2" r="R301">
        <f>VLOOKUP(LEFT(B301,5)&amp;"*",'numberFire DST-K FP'!$A$3:$L$68,10,FALSE)</f>
        <v>144.27</v>
      </c>
      <c t="str" s="2" r="S301">
        <f>R301</f>
        <v>144.27</v>
      </c>
      <c t="str" s="2" r="T301">
        <f>R301</f>
        <v>144.27</v>
      </c>
      <c s="2" r="U301">
        <v>2.0</v>
      </c>
      <c s="2" r="V301">
        <v>2.0</v>
      </c>
      <c s="2" r="W301">
        <v>2.0</v>
      </c>
    </row>
    <row customHeight="1" r="302" ht="15.0">
      <c s="2" r="A302"/>
      <c t="s" s="2" r="B302">
        <v>1935</v>
      </c>
      <c t="s" s="2" r="C302">
        <v>1936</v>
      </c>
      <c t="s" s="2" r="D302">
        <v>1937</v>
      </c>
      <c s="2" r="E302">
        <v>0.0</v>
      </c>
      <c s="2" r="F302">
        <v>0.0</v>
      </c>
      <c s="2" r="G302">
        <v>0.0</v>
      </c>
      <c s="2" r="H302">
        <v>0.0</v>
      </c>
      <c s="2" r="I302">
        <v>0.0</v>
      </c>
      <c s="2" r="J302">
        <v>0.0</v>
      </c>
      <c s="2" r="K302">
        <v>0.0</v>
      </c>
      <c s="2" r="L302">
        <v>0.0</v>
      </c>
      <c s="2" r="M302">
        <v>0.0</v>
      </c>
      <c s="2" r="N302">
        <v>0.0</v>
      </c>
      <c s="2" r="O302">
        <v>0.0</v>
      </c>
      <c s="2" r="P302">
        <v>0.0</v>
      </c>
      <c s="2" r="Q302">
        <v>0.0</v>
      </c>
      <c t="str" s="2" r="R302">
        <f>VLOOKUP(LEFT(B302,5)&amp;"*",'numberFire DST-K FP'!$A$3:$L$68,10,FALSE)</f>
        <v>150.35</v>
      </c>
      <c t="str" s="2" r="S302">
        <f>R302</f>
        <v>150.35</v>
      </c>
      <c t="str" s="2" r="T302">
        <f>R302</f>
        <v>150.35</v>
      </c>
      <c s="2" r="U302">
        <v>2.0</v>
      </c>
      <c s="2" r="V302">
        <v>2.0</v>
      </c>
      <c s="2" r="W302">
        <v>2.0</v>
      </c>
    </row>
    <row customHeight="1" r="303" ht="15.0">
      <c s="2" r="A303"/>
      <c t="s" s="2" r="B303">
        <v>1938</v>
      </c>
      <c t="s" s="2" r="C303">
        <v>1939</v>
      </c>
      <c t="s" s="2" r="D303">
        <v>1940</v>
      </c>
      <c s="2" r="E303">
        <v>0.0</v>
      </c>
      <c s="2" r="F303">
        <v>0.0</v>
      </c>
      <c s="2" r="G303">
        <v>0.0</v>
      </c>
      <c s="2" r="H303">
        <v>0.0</v>
      </c>
      <c s="2" r="I303">
        <v>0.0</v>
      </c>
      <c s="2" r="J303">
        <v>0.0</v>
      </c>
      <c s="2" r="K303">
        <v>0.0</v>
      </c>
      <c s="2" r="L303">
        <v>0.0</v>
      </c>
      <c s="2" r="M303">
        <v>0.0</v>
      </c>
      <c s="2" r="N303">
        <v>0.0</v>
      </c>
      <c s="2" r="O303">
        <v>0.0</v>
      </c>
      <c s="2" r="P303">
        <v>0.0</v>
      </c>
      <c s="2" r="Q303">
        <v>0.0</v>
      </c>
      <c t="str" s="2" r="R303">
        <f>VLOOKUP(LEFT(B303,5)&amp;"*",'numberFire DST-K FP'!$A$3:$L$68,10,FALSE)</f>
        <v>169.41</v>
      </c>
      <c t="str" s="2" r="S303">
        <f>R303</f>
        <v>169.41</v>
      </c>
      <c t="str" s="2" r="T303">
        <f>R303</f>
        <v>169.41</v>
      </c>
      <c s="2" r="U303">
        <v>2.0</v>
      </c>
      <c s="2" r="V303">
        <v>2.0</v>
      </c>
      <c s="2" r="W303">
        <v>2.0</v>
      </c>
    </row>
    <row customHeight="1" r="304" ht="15.0">
      <c s="2" r="A304"/>
      <c t="s" s="2" r="B304">
        <v>1941</v>
      </c>
      <c t="s" s="2" r="C304">
        <v>1942</v>
      </c>
      <c t="s" s="2" r="D304">
        <v>1943</v>
      </c>
      <c s="2" r="E304">
        <v>0.0</v>
      </c>
      <c s="2" r="F304">
        <v>0.0</v>
      </c>
      <c s="2" r="G304">
        <v>0.0</v>
      </c>
      <c s="2" r="H304">
        <v>0.0</v>
      </c>
      <c s="2" r="I304">
        <v>0.0</v>
      </c>
      <c s="2" r="J304">
        <v>0.0</v>
      </c>
      <c s="2" r="K304">
        <v>0.0</v>
      </c>
      <c s="2" r="L304">
        <v>0.0</v>
      </c>
      <c s="2" r="M304">
        <v>0.0</v>
      </c>
      <c s="2" r="N304">
        <v>0.0</v>
      </c>
      <c s="2" r="O304">
        <v>0.0</v>
      </c>
      <c s="2" r="P304">
        <v>0.0</v>
      </c>
      <c s="2" r="Q304">
        <v>0.0</v>
      </c>
      <c t="str" s="2" r="R304">
        <f>VLOOKUP(LEFT(B304,5)&amp;"*",'numberFire DST-K FP'!$A$3:$L$68,10,FALSE)</f>
        <v>161.54</v>
      </c>
      <c t="str" s="2" r="S304">
        <f>R304</f>
        <v>161.54</v>
      </c>
      <c t="str" s="2" r="T304">
        <f>R304</f>
        <v>161.54</v>
      </c>
      <c s="2" r="U304">
        <v>2.0</v>
      </c>
      <c s="2" r="V304">
        <v>2.0</v>
      </c>
      <c s="2" r="W304">
        <v>2.0</v>
      </c>
    </row>
    <row customHeight="1" r="305" ht="15.0">
      <c s="2" r="A305"/>
      <c t="s" s="2" r="B305">
        <v>1944</v>
      </c>
      <c t="s" s="2" r="C305">
        <v>1945</v>
      </c>
      <c t="s" s="2" r="D305">
        <v>1946</v>
      </c>
      <c s="2" r="E305">
        <v>0.0</v>
      </c>
      <c s="2" r="F305">
        <v>0.0</v>
      </c>
      <c s="2" r="G305">
        <v>0.0</v>
      </c>
      <c s="2" r="H305">
        <v>0.0</v>
      </c>
      <c s="2" r="I305">
        <v>0.0</v>
      </c>
      <c s="2" r="J305">
        <v>0.0</v>
      </c>
      <c s="2" r="K305">
        <v>0.0</v>
      </c>
      <c s="2" r="L305">
        <v>0.0</v>
      </c>
      <c s="2" r="M305">
        <v>0.0</v>
      </c>
      <c s="2" r="N305">
        <v>0.0</v>
      </c>
      <c s="2" r="O305">
        <v>0.0</v>
      </c>
      <c s="2" r="P305">
        <v>0.0</v>
      </c>
      <c s="2" r="Q305">
        <v>0.0</v>
      </c>
      <c t="str" s="2" r="R305">
        <f>VLOOKUP(LEFT(B305,5)&amp;"*",'numberFire DST-K FP'!$A$3:$L$68,10,FALSE)</f>
        <v>139.53</v>
      </c>
      <c t="str" s="2" r="S305">
        <f>R305</f>
        <v>139.53</v>
      </c>
      <c t="str" s="2" r="T305">
        <f>R305</f>
        <v>139.53</v>
      </c>
      <c s="2" r="U305">
        <v>1.0</v>
      </c>
      <c s="2" r="V305">
        <v>1.0</v>
      </c>
      <c s="2" r="W305">
        <v>1.0</v>
      </c>
    </row>
    <row customHeight="1" r="306" ht="15.0">
      <c s="2" r="A306"/>
      <c t="s" s="2" r="B306">
        <v>1947</v>
      </c>
      <c t="s" s="2" r="C306">
        <v>1948</v>
      </c>
      <c t="s" s="2" r="D306">
        <v>1949</v>
      </c>
      <c s="2" r="E306">
        <v>0.0</v>
      </c>
      <c s="2" r="F306">
        <v>0.0</v>
      </c>
      <c s="2" r="G306">
        <v>0.0</v>
      </c>
      <c s="2" r="H306">
        <v>0.0</v>
      </c>
      <c s="2" r="I306">
        <v>0.0</v>
      </c>
      <c s="2" r="J306">
        <v>0.0</v>
      </c>
      <c s="2" r="K306">
        <v>0.0</v>
      </c>
      <c s="2" r="L306">
        <v>0.0</v>
      </c>
      <c s="2" r="M306">
        <v>0.0</v>
      </c>
      <c s="2" r="N306">
        <v>0.0</v>
      </c>
      <c s="2" r="O306">
        <v>0.0</v>
      </c>
      <c s="2" r="P306">
        <v>0.0</v>
      </c>
      <c s="2" r="Q306">
        <v>0.0</v>
      </c>
      <c t="str" s="2" r="R306">
        <f>VLOOKUP(LEFT(B306,5)&amp;"*",'numberFire DST-K FP'!$A$3:$L$68,10,FALSE)</f>
        <v>111.48</v>
      </c>
      <c t="str" s="2" r="S306">
        <f>R306</f>
        <v>111.48</v>
      </c>
      <c t="str" s="2" r="T306">
        <f>R306</f>
        <v>111.48</v>
      </c>
      <c s="2" r="U306">
        <v>1.0</v>
      </c>
      <c s="2" r="V306">
        <v>1.0</v>
      </c>
      <c s="2" r="W306">
        <v>1.0</v>
      </c>
    </row>
    <row customHeight="1" r="307" ht="15.0">
      <c s="2" r="A307"/>
      <c t="s" s="2" r="B307">
        <v>1950</v>
      </c>
      <c t="s" s="2" r="C307">
        <v>1951</v>
      </c>
      <c t="s" s="2" r="D307">
        <v>1952</v>
      </c>
      <c s="2" r="E307">
        <v>0.0</v>
      </c>
      <c s="2" r="F307">
        <v>0.0</v>
      </c>
      <c s="2" r="G307">
        <v>0.0</v>
      </c>
      <c s="2" r="H307">
        <v>0.0</v>
      </c>
      <c s="2" r="I307">
        <v>0.0</v>
      </c>
      <c s="2" r="J307">
        <v>0.0</v>
      </c>
      <c s="2" r="K307">
        <v>0.0</v>
      </c>
      <c s="2" r="L307">
        <v>0.0</v>
      </c>
      <c s="2" r="M307">
        <v>0.0</v>
      </c>
      <c s="2" r="N307">
        <v>0.0</v>
      </c>
      <c s="2" r="O307">
        <v>0.0</v>
      </c>
      <c s="2" r="P307">
        <v>0.0</v>
      </c>
      <c s="2" r="Q307">
        <v>0.0</v>
      </c>
      <c t="str" s="2" r="R307">
        <f>VLOOKUP(LEFT(B307,5)&amp;"*",'numberFire DST-K FP'!$A$3:$L$68,10,FALSE)</f>
        <v>2.4</v>
      </c>
      <c t="str" s="2" r="S307">
        <f>R307</f>
        <v>2.4</v>
      </c>
      <c t="str" s="2" r="T307">
        <f>R307</f>
        <v>2.4</v>
      </c>
      <c s="2" r="U307">
        <v>1.0</v>
      </c>
      <c s="2" r="V307">
        <v>1.0</v>
      </c>
      <c s="2" r="W307">
        <v>1.0</v>
      </c>
    </row>
    <row customHeight="1" r="308" ht="15.0">
      <c s="2" r="A308"/>
      <c t="s" s="2" r="B308">
        <v>1953</v>
      </c>
      <c t="s" s="2" r="C308">
        <v>1954</v>
      </c>
      <c t="s" s="2" r="D308">
        <v>1955</v>
      </c>
      <c s="2" r="E308">
        <v>0.0</v>
      </c>
      <c s="2" r="F308">
        <v>0.0</v>
      </c>
      <c s="2" r="G308">
        <v>0.0</v>
      </c>
      <c s="2" r="H308">
        <v>0.0</v>
      </c>
      <c s="2" r="I308">
        <v>0.0</v>
      </c>
      <c s="2" r="J308">
        <v>0.0</v>
      </c>
      <c s="2" r="K308">
        <v>0.0</v>
      </c>
      <c s="2" r="L308">
        <v>0.0</v>
      </c>
      <c s="2" r="M308">
        <v>0.0</v>
      </c>
      <c s="2" r="N308">
        <v>0.0</v>
      </c>
      <c s="2" r="O308">
        <v>0.0</v>
      </c>
      <c s="2" r="P308">
        <v>0.0</v>
      </c>
      <c s="2" r="Q308">
        <v>0.0</v>
      </c>
      <c t="str" s="2" r="R308">
        <f>VLOOKUP(LEFT(B308,5)&amp;"*",'numberFire DST-K FP'!$A$3:$L$68,10,FALSE)</f>
        <v>3.24</v>
      </c>
      <c t="str" s="2" r="S308">
        <f>R308</f>
        <v>3.24</v>
      </c>
      <c t="str" s="2" r="T308">
        <f>R308</f>
        <v>3.24</v>
      </c>
      <c s="2" r="U308">
        <v>1.0</v>
      </c>
      <c s="2" r="V308">
        <v>1.0</v>
      </c>
      <c s="2" r="W308">
        <v>1.0</v>
      </c>
    </row>
    <row customHeight="1" r="309" ht="15.0">
      <c s="2" r="A309"/>
      <c t="s" s="2" r="B309">
        <v>1956</v>
      </c>
      <c t="s" s="2" r="C309">
        <v>1957</v>
      </c>
      <c t="s" s="2" r="D309">
        <v>1958</v>
      </c>
      <c s="2" r="E309">
        <v>0.0</v>
      </c>
      <c s="2" r="F309">
        <v>0.0</v>
      </c>
      <c s="2" r="G309">
        <v>0.0</v>
      </c>
      <c s="2" r="H309">
        <v>0.0</v>
      </c>
      <c s="2" r="I309">
        <v>0.0</v>
      </c>
      <c s="2" r="J309">
        <v>0.0</v>
      </c>
      <c s="2" r="K309">
        <v>0.0</v>
      </c>
      <c s="2" r="L309">
        <v>0.0</v>
      </c>
      <c s="2" r="M309">
        <v>0.0</v>
      </c>
      <c s="2" r="N309">
        <v>0.0</v>
      </c>
      <c s="2" r="O309">
        <v>0.0</v>
      </c>
      <c s="2" r="P309">
        <v>0.0</v>
      </c>
      <c s="2" r="Q309">
        <v>0.0</v>
      </c>
      <c t="str" s="2" r="R309">
        <f>VLOOKUP(LEFT(B309,5)&amp;"*",'numberFire DST-K FP'!$A$3:$L$68,10,FALSE)</f>
        <v>106.85</v>
      </c>
      <c t="str" s="2" r="S309">
        <f>R309</f>
        <v>106.85</v>
      </c>
      <c t="str" s="2" r="T309">
        <f>R309</f>
        <v>106.85</v>
      </c>
      <c s="2" r="U309">
        <v>1.0</v>
      </c>
      <c s="2" r="V309">
        <v>1.0</v>
      </c>
      <c s="2" r="W309">
        <v>1.0</v>
      </c>
    </row>
    <row customHeight="1" r="310" ht="15.0">
      <c s="2" r="A310"/>
      <c t="s" s="2" r="B310">
        <v>1959</v>
      </c>
      <c t="s" s="2" r="C310">
        <v>1960</v>
      </c>
      <c t="s" s="2" r="D310">
        <v>1961</v>
      </c>
      <c s="2" r="E310">
        <v>0.0</v>
      </c>
      <c s="2" r="F310">
        <v>0.0</v>
      </c>
      <c s="2" r="G310">
        <v>0.0</v>
      </c>
      <c s="2" r="H310">
        <v>0.0</v>
      </c>
      <c s="2" r="I310">
        <v>0.0</v>
      </c>
      <c s="2" r="J310">
        <v>0.0</v>
      </c>
      <c s="2" r="K310">
        <v>0.0</v>
      </c>
      <c s="2" r="L310">
        <v>0.0</v>
      </c>
      <c s="2" r="M310">
        <v>0.0</v>
      </c>
      <c s="2" r="N310">
        <v>0.0</v>
      </c>
      <c s="2" r="O310">
        <v>0.0</v>
      </c>
      <c s="2" r="P310">
        <v>0.0</v>
      </c>
      <c s="2" r="Q310">
        <v>0.0</v>
      </c>
      <c t="str" s="2" r="R310">
        <f>VLOOKUP(LEFT(B310,5)&amp;"*",'numberFire DST-K FP'!$A$3:$L$68,10,FALSE)</f>
        <v>3.05</v>
      </c>
      <c t="str" s="2" r="S310">
        <f>R310</f>
        <v>3.05</v>
      </c>
      <c t="str" s="2" r="T310">
        <f>R310</f>
        <v>3.05</v>
      </c>
      <c s="2" r="U310">
        <v>1.0</v>
      </c>
      <c s="2" r="V310">
        <v>1.0</v>
      </c>
      <c s="2" r="W310">
        <v>1.0</v>
      </c>
    </row>
    <row customHeight="1" r="311" ht="15.0">
      <c s="2" r="A311"/>
      <c t="s" s="2" r="B311">
        <v>1962</v>
      </c>
      <c t="s" s="2" r="C311">
        <v>1963</v>
      </c>
      <c t="s" s="2" r="D311">
        <v>1964</v>
      </c>
      <c s="2" r="E311">
        <v>0.0</v>
      </c>
      <c s="2" r="F311">
        <v>0.0</v>
      </c>
      <c s="2" r="G311">
        <v>0.0</v>
      </c>
      <c s="2" r="H311">
        <v>0.0</v>
      </c>
      <c s="2" r="I311">
        <v>0.0</v>
      </c>
      <c s="2" r="J311">
        <v>0.0</v>
      </c>
      <c s="2" r="K311">
        <v>0.0</v>
      </c>
      <c s="2" r="L311">
        <v>0.0</v>
      </c>
      <c s="2" r="M311">
        <v>0.0</v>
      </c>
      <c s="2" r="N311">
        <v>0.0</v>
      </c>
      <c s="2" r="O311">
        <v>0.0</v>
      </c>
      <c s="2" r="P311">
        <v>0.0</v>
      </c>
      <c s="2" r="Q311">
        <v>0.0</v>
      </c>
      <c t="str" s="2" r="R311">
        <f>VLOOKUP(LEFT(B311,5)&amp;"*",'numberFire DST-K FP'!$A$3:$L$68,10,FALSE)</f>
        <v>2.54</v>
      </c>
      <c t="str" s="2" r="S311">
        <f>R311</f>
        <v>2.54</v>
      </c>
      <c t="str" s="2" r="T311">
        <f>R311</f>
        <v>2.54</v>
      </c>
      <c s="2" r="U311">
        <v>1.0</v>
      </c>
      <c s="2" r="V311">
        <v>1.0</v>
      </c>
      <c s="2" r="W311">
        <v>1.0</v>
      </c>
    </row>
    <row customHeight="1" r="312" ht="15.0">
      <c s="2" r="A312"/>
      <c t="s" s="2" r="B312">
        <v>1965</v>
      </c>
      <c t="s" s="2" r="C312">
        <v>1966</v>
      </c>
      <c t="s" s="2" r="D312">
        <v>1967</v>
      </c>
      <c s="2" r="E312">
        <v>0.0</v>
      </c>
      <c s="2" r="F312">
        <v>0.0</v>
      </c>
      <c s="2" r="G312">
        <v>0.0</v>
      </c>
      <c s="2" r="H312">
        <v>0.0</v>
      </c>
      <c s="2" r="I312">
        <v>0.0</v>
      </c>
      <c s="2" r="J312">
        <v>0.0</v>
      </c>
      <c s="2" r="K312">
        <v>0.0</v>
      </c>
      <c s="2" r="L312">
        <v>0.0</v>
      </c>
      <c s="2" r="M312">
        <v>0.0</v>
      </c>
      <c s="2" r="N312">
        <v>0.0</v>
      </c>
      <c s="2" r="O312">
        <v>0.0</v>
      </c>
      <c s="2" r="P312">
        <v>0.0</v>
      </c>
      <c s="2" r="Q312">
        <v>0.0</v>
      </c>
      <c t="str" s="2" r="R312">
        <f>VLOOKUP(LEFT(B312,5)&amp;"*",'numberFire DST-K FP'!$A$3:$L$68,10,FALSE)</f>
        <v>3.04</v>
      </c>
      <c t="str" s="2" r="S312">
        <f>R312</f>
        <v>3.04</v>
      </c>
      <c t="str" s="2" r="T312">
        <f>R312</f>
        <v>3.04</v>
      </c>
      <c s="2" r="U312">
        <v>1.0</v>
      </c>
      <c s="2" r="V312">
        <v>1.0</v>
      </c>
      <c s="2" r="W312">
        <v>1.0</v>
      </c>
    </row>
    <row customHeight="1" r="313" ht="15.0">
      <c s="2" r="A313"/>
      <c t="s" s="2" r="B313">
        <v>1968</v>
      </c>
      <c t="s" s="2" r="C313">
        <v>1969</v>
      </c>
      <c t="s" s="2" r="D313">
        <v>1970</v>
      </c>
      <c s="2" r="E313">
        <v>0.0</v>
      </c>
      <c s="2" r="F313">
        <v>0.0</v>
      </c>
      <c s="2" r="G313">
        <v>0.0</v>
      </c>
      <c s="2" r="H313">
        <v>0.0</v>
      </c>
      <c s="2" r="I313">
        <v>0.0</v>
      </c>
      <c s="2" r="J313">
        <v>0.0</v>
      </c>
      <c s="2" r="K313">
        <v>0.0</v>
      </c>
      <c s="2" r="L313">
        <v>0.0</v>
      </c>
      <c s="2" r="M313">
        <v>0.0</v>
      </c>
      <c s="2" r="N313">
        <v>0.0</v>
      </c>
      <c s="2" r="O313">
        <v>0.0</v>
      </c>
      <c s="2" r="P313">
        <v>0.0</v>
      </c>
      <c s="2" r="Q313">
        <v>0.0</v>
      </c>
      <c t="str" s="2" r="R313">
        <f>VLOOKUP(LEFT(B313,5)&amp;"*",'numberFire DST-K FP'!$A$3:$L$68,10,FALSE)</f>
        <v>1.75</v>
      </c>
      <c t="str" s="2" r="S313">
        <f>R313</f>
        <v>1.75</v>
      </c>
      <c t="str" s="2" r="T313">
        <f>R313</f>
        <v>1.75</v>
      </c>
      <c s="2" r="U313">
        <v>1.0</v>
      </c>
      <c s="2" r="V313">
        <v>1.0</v>
      </c>
      <c s="2" r="W313">
        <v>1.0</v>
      </c>
    </row>
    <row customHeight="1" r="314" ht="15.0">
      <c s="2" r="A314"/>
      <c t="s" s="2" r="B314">
        <v>1971</v>
      </c>
      <c t="s" s="2" r="C314">
        <v>1972</v>
      </c>
      <c t="s" s="2" r="D314">
        <v>1973</v>
      </c>
      <c s="2" r="E314">
        <v>0.0</v>
      </c>
      <c s="2" r="F314">
        <v>0.0</v>
      </c>
      <c s="2" r="G314">
        <v>0.0</v>
      </c>
      <c s="2" r="H314">
        <v>0.0</v>
      </c>
      <c s="2" r="I314">
        <v>0.0</v>
      </c>
      <c s="2" r="J314">
        <v>0.0</v>
      </c>
      <c s="2" r="K314">
        <v>0.0</v>
      </c>
      <c s="2" r="L314">
        <v>0.0</v>
      </c>
      <c s="2" r="M314">
        <v>0.0</v>
      </c>
      <c s="2" r="N314">
        <v>0.0</v>
      </c>
      <c s="2" r="O314">
        <v>0.0</v>
      </c>
      <c s="2" r="P314">
        <v>0.0</v>
      </c>
      <c s="2" r="Q314">
        <v>0.0</v>
      </c>
      <c t="str" s="2" r="R314">
        <f>VLOOKUP(LEFT(B314,5)&amp;"*",'numberFire DST-K FP'!$A$3:$L$68,10,FALSE)</f>
        <v>1.92</v>
      </c>
      <c t="str" s="2" r="S314">
        <f>R314</f>
        <v>1.92</v>
      </c>
      <c t="str" s="2" r="T314">
        <f>R314</f>
        <v>1.92</v>
      </c>
      <c s="2" r="U314">
        <v>1.0</v>
      </c>
      <c s="2" r="V314">
        <v>1.0</v>
      </c>
      <c s="2" r="W314">
        <v>1.0</v>
      </c>
    </row>
    <row customHeight="1" r="315" ht="15.0">
      <c s="2" r="A315"/>
      <c t="s" s="2" r="B315">
        <v>1974</v>
      </c>
      <c t="s" s="2" r="C315">
        <v>1975</v>
      </c>
      <c t="s" s="2" r="D315">
        <v>1976</v>
      </c>
      <c s="2" r="E315">
        <v>0.0</v>
      </c>
      <c s="2" r="F315">
        <v>0.0</v>
      </c>
      <c s="2" r="G315">
        <v>0.0</v>
      </c>
      <c s="2" r="H315">
        <v>0.0</v>
      </c>
      <c s="2" r="I315">
        <v>0.0</v>
      </c>
      <c s="2" r="J315">
        <v>0.0</v>
      </c>
      <c s="2" r="K315">
        <v>0.0</v>
      </c>
      <c s="2" r="L315">
        <v>0.0</v>
      </c>
      <c s="2" r="M315">
        <v>0.0</v>
      </c>
      <c s="2" r="N315">
        <v>0.0</v>
      </c>
      <c s="2" r="O315">
        <v>0.0</v>
      </c>
      <c s="2" r="P315">
        <v>0.0</v>
      </c>
      <c s="2" r="Q315">
        <v>0.0</v>
      </c>
      <c t="str" s="2" r="R315">
        <f>VLOOKUP(LEFT(B315,5)&amp;"*",'numberFire DST-K FP'!$A$3:$L$68,10,FALSE)</f>
        <v>0.88</v>
      </c>
      <c t="str" s="2" r="S315">
        <f>R315</f>
        <v>0.88</v>
      </c>
      <c t="str" s="2" r="T315">
        <f>R315</f>
        <v>0.88</v>
      </c>
      <c s="2" r="U315">
        <v>1.0</v>
      </c>
      <c s="2" r="V315">
        <v>1.0</v>
      </c>
      <c s="2" r="W315">
        <v>1.0</v>
      </c>
    </row>
    <row customHeight="1" r="316" ht="15.0">
      <c s="2" r="A316"/>
      <c t="s" s="2" r="B316">
        <v>1977</v>
      </c>
      <c t="s" s="2" r="C316">
        <v>1978</v>
      </c>
      <c t="s" s="2" r="D316">
        <v>1979</v>
      </c>
      <c s="2" r="E316">
        <v>0.0</v>
      </c>
      <c s="2" r="F316">
        <v>0.0</v>
      </c>
      <c s="2" r="G316">
        <v>0.0</v>
      </c>
      <c s="2" r="H316">
        <v>0.0</v>
      </c>
      <c s="2" r="I316">
        <v>0.0</v>
      </c>
      <c s="2" r="J316">
        <v>0.0</v>
      </c>
      <c s="2" r="K316">
        <v>0.0</v>
      </c>
      <c s="2" r="L316">
        <v>0.0</v>
      </c>
      <c s="2" r="M316">
        <v>0.0</v>
      </c>
      <c s="2" r="N316">
        <v>0.0</v>
      </c>
      <c s="2" r="O316">
        <v>0.0</v>
      </c>
      <c s="2" r="P316">
        <v>0.0</v>
      </c>
      <c s="2" r="Q316">
        <v>0.0</v>
      </c>
      <c t="str" s="2" r="R316">
        <f>VLOOKUP(LEFT(B316,5)&amp;"*",'numberFire DST-K FP'!$A$3:$L$68,10,FALSE)</f>
        <v>2.78</v>
      </c>
      <c t="str" s="2" r="S316">
        <f>R316</f>
        <v>2.78</v>
      </c>
      <c t="str" s="2" r="T316">
        <f>R316</f>
        <v>2.78</v>
      </c>
      <c s="2" r="U316">
        <v>1.0</v>
      </c>
      <c s="2" r="V316">
        <v>1.0</v>
      </c>
      <c s="2" r="W316">
        <v>1.0</v>
      </c>
    </row>
    <row customHeight="1" r="317" ht="15.0">
      <c s="2" r="A317"/>
      <c t="s" s="2" r="B317">
        <v>1980</v>
      </c>
      <c t="s" s="2" r="C317">
        <v>1981</v>
      </c>
      <c t="s" s="2" r="D317">
        <v>1982</v>
      </c>
      <c s="2" r="E317">
        <v>0.0</v>
      </c>
      <c s="2" r="F317">
        <v>0.0</v>
      </c>
      <c s="2" r="G317">
        <v>0.0</v>
      </c>
      <c s="2" r="H317">
        <v>0.0</v>
      </c>
      <c s="2" r="I317">
        <v>0.0</v>
      </c>
      <c s="2" r="J317">
        <v>0.0</v>
      </c>
      <c s="2" r="K317">
        <v>0.0</v>
      </c>
      <c s="2" r="L317">
        <v>0.0</v>
      </c>
      <c s="2" r="M317">
        <v>0.0</v>
      </c>
      <c s="2" r="N317">
        <v>0.0</v>
      </c>
      <c s="2" r="O317">
        <v>0.0</v>
      </c>
      <c s="2" r="P317">
        <v>0.0</v>
      </c>
      <c s="2" r="Q317">
        <v>0.0</v>
      </c>
      <c t="str" s="2" r="R317">
        <f>VLOOKUP(LEFT(B317,5)&amp;"*",'numberFire DST-K FP'!$A$3:$L$68,10,FALSE)</f>
        <v>1.46</v>
      </c>
      <c t="str" s="2" r="S317">
        <f>R317</f>
        <v>1.46</v>
      </c>
      <c t="str" s="2" r="T317">
        <f>R317</f>
        <v>1.46</v>
      </c>
      <c s="2" r="U317">
        <v>1.0</v>
      </c>
      <c s="2" r="V317">
        <v>1.0</v>
      </c>
      <c s="2" r="W317">
        <v>1.0</v>
      </c>
    </row>
    <row customHeight="1" r="318" ht="15.0">
      <c s="2" r="A318"/>
      <c t="s" s="2" r="B318">
        <v>1983</v>
      </c>
      <c t="s" s="2" r="C318">
        <v>1984</v>
      </c>
      <c t="s" s="2" r="D318">
        <v>1985</v>
      </c>
      <c s="2" r="E318">
        <v>0.0</v>
      </c>
      <c s="2" r="F318">
        <v>0.0</v>
      </c>
      <c s="2" r="G318">
        <v>0.0</v>
      </c>
      <c s="2" r="H318">
        <v>0.0</v>
      </c>
      <c s="2" r="I318">
        <v>0.0</v>
      </c>
      <c s="2" r="J318">
        <v>0.0</v>
      </c>
      <c s="2" r="K318">
        <v>0.0</v>
      </c>
      <c s="2" r="L318">
        <v>0.0</v>
      </c>
      <c s="2" r="M318">
        <v>0.0</v>
      </c>
      <c s="2" r="N318">
        <v>0.0</v>
      </c>
      <c s="2" r="O318">
        <v>0.0</v>
      </c>
      <c s="2" r="P318">
        <v>0.0</v>
      </c>
      <c s="2" r="Q318">
        <v>0.0</v>
      </c>
      <c t="str" s="2" r="R318">
        <f>VLOOKUP(LEFT(B318,5)&amp;"*",'numberFire DST-K FP'!$A$3:$L$68,10,FALSE)</f>
        <v>146.29</v>
      </c>
      <c t="str" s="2" r="S318">
        <f>R318</f>
        <v>146.29</v>
      </c>
      <c t="str" s="2" r="T318">
        <f>R318</f>
        <v>146.29</v>
      </c>
      <c s="2" r="U318">
        <v>1.0</v>
      </c>
      <c s="2" r="V318">
        <v>0.0</v>
      </c>
      <c s="2" r="W318">
        <v>0.0</v>
      </c>
    </row>
    <row customHeight="1" r="319" ht="15.0">
      <c s="2" r="A319"/>
      <c t="s" s="2" r="B319">
        <v>1986</v>
      </c>
      <c t="s" s="2" r="C319">
        <v>1987</v>
      </c>
      <c t="s" s="2" r="D319">
        <v>1988</v>
      </c>
      <c s="2" r="E319">
        <v>0.0</v>
      </c>
      <c s="2" r="F319">
        <v>0.0</v>
      </c>
      <c s="2" r="G319">
        <v>0.0</v>
      </c>
      <c s="2" r="H319">
        <v>0.0</v>
      </c>
      <c s="2" r="I319">
        <v>0.0</v>
      </c>
      <c s="2" r="J319">
        <v>0.0</v>
      </c>
      <c s="2" r="K319">
        <v>0.0</v>
      </c>
      <c s="2" r="L319">
        <v>0.0</v>
      </c>
      <c s="2" r="M319">
        <v>0.0</v>
      </c>
      <c s="2" r="N319">
        <v>0.0</v>
      </c>
      <c s="2" r="O319">
        <v>0.0</v>
      </c>
      <c s="2" r="P319">
        <v>0.0</v>
      </c>
      <c s="2" r="Q319">
        <v>0.0</v>
      </c>
      <c t="str" s="2" r="R319">
        <f>VLOOKUP(LEFT(B319,5)&amp;"*",'numberFire DST-K FP'!$A$3:$L$68,10,FALSE)</f>
        <v>160.83</v>
      </c>
      <c t="str" s="2" r="S319">
        <f>R319</f>
        <v>160.83</v>
      </c>
      <c t="str" s="2" r="T319">
        <f>R319</f>
        <v>160.83</v>
      </c>
      <c s="2" r="U319">
        <v>1.0</v>
      </c>
      <c s="2" r="V319">
        <v>0.0</v>
      </c>
      <c s="2" r="W319">
        <v>0.0</v>
      </c>
    </row>
    <row customHeight="1" r="320" ht="15.0">
      <c s="2" r="A320"/>
      <c t="s" s="2" r="B320">
        <v>1989</v>
      </c>
      <c t="s" s="2" r="C320">
        <v>1990</v>
      </c>
      <c t="s" s="2" r="D320">
        <v>1991</v>
      </c>
      <c s="2" r="E320">
        <v>0.0</v>
      </c>
      <c s="2" r="F320">
        <v>0.0</v>
      </c>
      <c s="2" r="G320">
        <v>0.0</v>
      </c>
      <c s="2" r="H320">
        <v>0.0</v>
      </c>
      <c s="2" r="I320">
        <v>0.0</v>
      </c>
      <c s="2" r="J320">
        <v>0.0</v>
      </c>
      <c s="2" r="K320">
        <v>0.0</v>
      </c>
      <c s="2" r="L320">
        <v>0.0</v>
      </c>
      <c s="2" r="M320">
        <v>0.0</v>
      </c>
      <c s="2" r="N320">
        <v>0.0</v>
      </c>
      <c s="2" r="O320">
        <v>0.0</v>
      </c>
      <c s="2" r="P320">
        <v>0.0</v>
      </c>
      <c s="2" r="Q320">
        <v>0.0</v>
      </c>
      <c t="str" s="2" r="R320">
        <f>VLOOKUP(LEFT(B320,5)&amp;"*",'numberFire DST-K FP'!$A$3:$L$68,10,FALSE)</f>
        <v>146.36</v>
      </c>
      <c t="str" s="2" r="S320">
        <f>R320</f>
        <v>146.36</v>
      </c>
      <c t="str" s="2" r="T320">
        <f>R320</f>
        <v>146.36</v>
      </c>
      <c s="2" r="U320">
        <v>1.0</v>
      </c>
      <c s="2" r="V320">
        <v>0.0</v>
      </c>
      <c s="2" r="W320">
        <v>0.0</v>
      </c>
    </row>
    <row customHeight="1" r="321" ht="15.0">
      <c s="2" r="A321"/>
      <c t="s" s="2" r="B321">
        <v>1992</v>
      </c>
      <c t="s" s="2" r="C321">
        <v>1993</v>
      </c>
      <c t="s" s="2" r="D321">
        <v>1994</v>
      </c>
      <c s="2" r="E321">
        <v>0.0</v>
      </c>
      <c s="2" r="F321">
        <v>0.0</v>
      </c>
      <c s="2" r="G321">
        <v>0.0</v>
      </c>
      <c s="2" r="H321">
        <v>0.0</v>
      </c>
      <c s="2" r="I321">
        <v>0.0</v>
      </c>
      <c s="2" r="J321">
        <v>0.0</v>
      </c>
      <c s="2" r="K321">
        <v>0.0</v>
      </c>
      <c s="2" r="L321">
        <v>0.0</v>
      </c>
      <c s="2" r="M321">
        <v>0.0</v>
      </c>
      <c s="2" r="N321">
        <v>0.0</v>
      </c>
      <c s="2" r="O321">
        <v>0.0</v>
      </c>
      <c s="2" r="P321">
        <v>0.0</v>
      </c>
      <c s="2" r="Q321">
        <v>0.0</v>
      </c>
      <c t="str" s="2" r="R321">
        <f>VLOOKUP(LEFT(B321,5)&amp;"*",'numberFire DST-K FP'!$A$3:$L$68,10,FALSE)</f>
        <v>2.54</v>
      </c>
      <c t="str" s="2" r="S321">
        <f>R321</f>
        <v>2.54</v>
      </c>
      <c t="str" s="2" r="T321">
        <f>R321</f>
        <v>2.54</v>
      </c>
      <c s="2" r="U321">
        <v>1.0</v>
      </c>
      <c s="2" r="V321">
        <v>0.0</v>
      </c>
      <c s="2" r="W321">
        <v>0.0</v>
      </c>
    </row>
    <row customHeight="1" r="322" ht="15.0">
      <c s="2" r="A322"/>
      <c t="s" s="2" r="B322">
        <v>1995</v>
      </c>
      <c t="s" s="2" r="C322">
        <v>1996</v>
      </c>
      <c t="s" s="2" r="D322">
        <v>1997</v>
      </c>
      <c s="2" r="E322">
        <v>0.0</v>
      </c>
      <c s="2" r="F322">
        <v>0.0</v>
      </c>
      <c s="2" r="G322">
        <v>0.0</v>
      </c>
      <c s="2" r="H322">
        <v>0.0</v>
      </c>
      <c s="2" r="I322">
        <v>0.0</v>
      </c>
      <c s="2" r="J322">
        <v>0.0</v>
      </c>
      <c s="2" r="K322">
        <v>0.0</v>
      </c>
      <c s="2" r="L322">
        <v>0.0</v>
      </c>
      <c s="2" r="M322">
        <v>0.0</v>
      </c>
      <c s="2" r="N322">
        <v>0.0</v>
      </c>
      <c s="2" r="O322">
        <v>0.0</v>
      </c>
      <c s="2" r="P322">
        <v>0.0</v>
      </c>
      <c s="2" r="Q322">
        <v>0.0</v>
      </c>
      <c t="str" s="2" r="R322">
        <f>VLOOKUP(LEFT(B322,5)&amp;"*",'numberFire DST-K FP'!$A$3:$L$68,10,FALSE)</f>
        <v>2.06</v>
      </c>
      <c t="str" s="2" r="S322">
        <f>R322</f>
        <v>2.06</v>
      </c>
      <c t="str" s="2" r="T322">
        <f>R322</f>
        <v>2.06</v>
      </c>
      <c s="2" r="U322">
        <v>1.0</v>
      </c>
      <c s="2" r="V322">
        <v>0.0</v>
      </c>
      <c s="2" r="W322">
        <v>0.0</v>
      </c>
    </row>
  </sheetData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32.0"/>
    <col min="2" customWidth="1" max="2" width="22.29"/>
    <col min="3" customWidth="1" max="3" width="8.71"/>
    <col min="4" customWidth="1" max="4" width="6.29"/>
    <col min="5" customWidth="1" max="5" width="10.71"/>
    <col min="6" customWidth="1" max="6" width="10.0"/>
    <col min="7" customWidth="1" max="7" width="11.86"/>
    <col min="8" customWidth="1" max="9" width="12.0"/>
    <col min="10" customWidth="1" max="10" width="5.14"/>
  </cols>
  <sheetData>
    <row customHeight="1" r="1" ht="15.0">
      <c t="s" s="2" r="A1">
        <v>1998</v>
      </c>
      <c t="s" s="2" r="B1">
        <v>1999</v>
      </c>
      <c s="2" r="C1"/>
      <c s="2" r="D1"/>
      <c s="2" r="E1"/>
      <c s="2" r="F1"/>
      <c s="2" r="G1"/>
      <c s="2" r="H1"/>
      <c s="2" r="I1"/>
      <c s="2" r="J1"/>
    </row>
    <row customHeight="1" r="2" ht="15.0">
      <c t="s" s="2" r="A2">
        <v>2000</v>
      </c>
      <c t="s" s="2" r="B2">
        <v>2001</v>
      </c>
      <c s="2" r="C2"/>
      <c s="2" r="D2"/>
      <c s="2" r="E2"/>
      <c s="2" r="F2"/>
      <c s="2" r="G2"/>
      <c s="2" r="H2"/>
      <c s="2" r="I2"/>
      <c s="2" r="J2"/>
    </row>
    <row customHeight="1" r="3" ht="15.0">
      <c t="s" s="2" r="A3">
        <v>2002</v>
      </c>
      <c t="s" s="2" r="B3">
        <v>2003</v>
      </c>
      <c s="2" r="C3"/>
      <c s="2" r="D3"/>
      <c s="2" r="E3"/>
      <c s="2" r="F3"/>
      <c s="2" r="G3"/>
      <c s="2" r="H3"/>
      <c s="2" r="I3"/>
      <c s="2" r="J3"/>
    </row>
    <row customHeight="1" r="4" ht="15.0">
      <c s="2" r="A4"/>
      <c s="2" r="B4"/>
      <c s="2" r="C4"/>
      <c s="2" r="D4"/>
      <c s="2" r="E4"/>
      <c s="2" r="F4"/>
      <c s="2" r="G4"/>
      <c s="2" r="H4"/>
      <c s="2" r="I4"/>
      <c s="2" r="J4"/>
    </row>
    <row customHeight="1" r="5" ht="15.0">
      <c t="s" s="2" r="A5">
        <v>2004</v>
      </c>
      <c t="s" s="2" r="B5">
        <v>2005</v>
      </c>
      <c t="s" s="2" r="C5">
        <v>2006</v>
      </c>
      <c t="s" s="2" r="D5">
        <v>2007</v>
      </c>
      <c t="s" s="2" r="E5">
        <v>2008</v>
      </c>
      <c t="s" s="2" r="F5">
        <v>2009</v>
      </c>
      <c t="s" s="2" r="G5">
        <v>2010</v>
      </c>
      <c t="s" s="2" r="H5">
        <v>2011</v>
      </c>
      <c t="s" s="2" r="I5">
        <v>2012</v>
      </c>
      <c t="s" s="2" r="J5">
        <v>2013</v>
      </c>
    </row>
    <row customHeight="1" r="6" ht="15.0">
      <c s="2" r="A6">
        <v>1.0</v>
      </c>
      <c t="s" s="2" r="B6">
        <v>2014</v>
      </c>
      <c t="s" s="2" r="C6">
        <v>2015</v>
      </c>
      <c t="s" s="2" r="D6">
        <v>2016</v>
      </c>
      <c s="2" r="E6">
        <v>6.0</v>
      </c>
      <c s="2" r="F6">
        <v>1.0</v>
      </c>
      <c s="2" r="G6">
        <v>5.0</v>
      </c>
      <c s="2" r="H6">
        <v>1.787234043</v>
      </c>
      <c s="2" r="I6">
        <v>0.873636816</v>
      </c>
      <c s="2" r="J6">
        <v>3.0</v>
      </c>
    </row>
    <row customHeight="1" r="7" ht="15.0">
      <c s="2" r="A7">
        <v>2.0</v>
      </c>
      <c t="s" s="2" r="B7">
        <v>2017</v>
      </c>
      <c t="s" s="2" r="C7">
        <v>2018</v>
      </c>
      <c t="s" s="2" r="D7">
        <v>2019</v>
      </c>
      <c s="2" r="E7">
        <v>7.0</v>
      </c>
      <c s="2" r="F7">
        <v>1.0</v>
      </c>
      <c s="2" r="G7">
        <v>5.0</v>
      </c>
      <c s="2" r="H7">
        <v>1.808510638</v>
      </c>
      <c s="2" r="I7">
        <v>0.914151109</v>
      </c>
      <c s="2" r="J7">
        <v>1.0</v>
      </c>
    </row>
    <row customHeight="1" r="8" ht="15.0">
      <c s="2" r="A8">
        <v>3.0</v>
      </c>
      <c t="s" s="2" r="B8">
        <v>2020</v>
      </c>
      <c t="s" s="2" r="C8">
        <v>2021</v>
      </c>
      <c t="s" s="2" r="D8">
        <v>2022</v>
      </c>
      <c s="2" r="E8">
        <v>10.0</v>
      </c>
      <c s="2" r="F8">
        <v>1.0</v>
      </c>
      <c s="2" r="G8">
        <v>6.0</v>
      </c>
      <c s="2" r="H8">
        <v>3.106382979</v>
      </c>
      <c s="2" r="I8">
        <v>1.096106117</v>
      </c>
      <c s="2" r="J8">
        <v>2.0</v>
      </c>
    </row>
    <row customHeight="1" r="9" ht="15.0">
      <c s="2" r="A9">
        <v>4.0</v>
      </c>
      <c t="s" s="2" r="B9">
        <v>2023</v>
      </c>
      <c t="s" s="2" r="C9">
        <v>2024</v>
      </c>
      <c t="s" s="2" r="D9">
        <v>2025</v>
      </c>
      <c s="2" r="E9">
        <v>9.0</v>
      </c>
      <c s="2" r="F9">
        <v>2.0</v>
      </c>
      <c s="2" r="G9">
        <v>11.0</v>
      </c>
      <c s="2" r="H9">
        <v>4.021276596</v>
      </c>
      <c s="2" r="I9">
        <v>1.451182375</v>
      </c>
      <c s="2" r="J9">
        <v>4.0</v>
      </c>
    </row>
    <row customHeight="1" r="10" ht="15.0">
      <c s="2" r="A10">
        <v>5.0</v>
      </c>
      <c t="s" s="2" r="B10">
        <v>2026</v>
      </c>
      <c t="s" s="2" r="C10">
        <v>2027</v>
      </c>
      <c t="s" s="2" r="D10">
        <v>2028</v>
      </c>
      <c s="2" r="E10">
        <v>9.0</v>
      </c>
      <c s="2" r="F10">
        <v>3.0</v>
      </c>
      <c s="2" r="G10">
        <v>11.0</v>
      </c>
      <c s="2" r="H10">
        <v>5.191489362</v>
      </c>
      <c s="2" r="I10">
        <v>1.315024437</v>
      </c>
      <c s="2" r="J10">
        <v>6.0</v>
      </c>
    </row>
    <row customHeight="1" r="11" ht="15.0">
      <c s="2" r="A11">
        <v>6.0</v>
      </c>
      <c t="s" s="2" r="B11">
        <v>2029</v>
      </c>
      <c t="s" s="2" r="C11">
        <v>2030</v>
      </c>
      <c t="s" s="2" r="D11">
        <v>2031</v>
      </c>
      <c s="2" r="E11">
        <v>9.0</v>
      </c>
      <c s="2" r="F11">
        <v>1.0</v>
      </c>
      <c s="2" r="G11">
        <v>9.0</v>
      </c>
      <c s="2" r="H11">
        <v>6.106382979</v>
      </c>
      <c s="2" r="I11">
        <v>1.387390671</v>
      </c>
      <c s="2" r="J11">
        <v>5.0</v>
      </c>
    </row>
    <row customHeight="1" r="12" ht="15.0">
      <c s="2" r="A12">
        <v>7.0</v>
      </c>
      <c t="s" s="2" r="B12">
        <v>2032</v>
      </c>
      <c t="s" s="2" r="C12">
        <v>2033</v>
      </c>
      <c t="s" s="2" r="D12">
        <v>2034</v>
      </c>
      <c s="2" r="E12">
        <v>6.0</v>
      </c>
      <c s="2" r="F12">
        <v>6.0</v>
      </c>
      <c s="2" r="G12">
        <v>25.0</v>
      </c>
      <c s="2" r="H12">
        <v>9.063829787</v>
      </c>
      <c s="2" r="I12">
        <v>3.347938428</v>
      </c>
      <c s="2" r="J12">
        <v>8.0</v>
      </c>
    </row>
    <row customHeight="1" r="13" ht="15.0">
      <c s="2" r="A13">
        <v>8.0</v>
      </c>
      <c t="s" s="2" r="B13">
        <v>2035</v>
      </c>
      <c t="s" s="2" r="C13">
        <v>2036</v>
      </c>
      <c t="s" s="2" r="D13">
        <v>2037</v>
      </c>
      <c s="2" r="E13">
        <v>4.0</v>
      </c>
      <c s="2" r="F13">
        <v>2.0</v>
      </c>
      <c s="2" r="G13">
        <v>17.0</v>
      </c>
      <c s="2" r="H13">
        <v>9.234042553</v>
      </c>
      <c s="2" r="I13">
        <v>2.569980263</v>
      </c>
      <c s="2" r="J13">
        <v>10.0</v>
      </c>
    </row>
    <row customHeight="1" r="14" ht="15.0">
      <c s="2" r="A14">
        <v>9.0</v>
      </c>
      <c t="s" s="2" r="B14">
        <v>2038</v>
      </c>
      <c t="s" s="2" r="C14">
        <v>2039</v>
      </c>
      <c t="s" s="2" r="D14">
        <v>2040</v>
      </c>
      <c s="2" r="E14">
        <v>11.0</v>
      </c>
      <c s="2" r="F14">
        <v>6.0</v>
      </c>
      <c s="2" r="G14">
        <v>18.0</v>
      </c>
      <c s="2" r="H14">
        <v>10.42553191</v>
      </c>
      <c s="2" r="I14">
        <v>2.367732382</v>
      </c>
      <c s="2" r="J14">
        <v>11.0</v>
      </c>
    </row>
    <row customHeight="1" r="15" ht="15.0">
      <c s="2" r="A15">
        <v>10.0</v>
      </c>
      <c t="s" s="2" r="B15">
        <v>2041</v>
      </c>
      <c t="s" s="2" r="C15">
        <v>2042</v>
      </c>
      <c t="s" s="2" r="D15">
        <v>2043</v>
      </c>
      <c s="2" r="E15">
        <v>4.0</v>
      </c>
      <c s="2" r="F15">
        <v>5.0</v>
      </c>
      <c s="2" r="G15">
        <v>28.0</v>
      </c>
      <c s="2" r="H15">
        <v>11.76595745</v>
      </c>
      <c s="2" r="I15">
        <v>4.420516798</v>
      </c>
      <c s="2" r="J15">
        <v>17.0</v>
      </c>
    </row>
    <row customHeight="1" r="16" ht="15.0">
      <c s="2" r="A16">
        <v>11.0</v>
      </c>
      <c t="s" s="2" r="B16">
        <v>2044</v>
      </c>
      <c t="s" s="2" r="C16">
        <v>2045</v>
      </c>
      <c t="s" s="2" r="D16">
        <v>2046</v>
      </c>
      <c s="2" r="E16">
        <v>4.0</v>
      </c>
      <c s="2" r="F16">
        <v>6.0</v>
      </c>
      <c s="2" r="G16">
        <v>21.0</v>
      </c>
      <c s="2" r="H16">
        <v>11.91489362</v>
      </c>
      <c s="2" r="I16">
        <v>4.170972575</v>
      </c>
      <c s="2" r="J16">
        <v>9.0</v>
      </c>
    </row>
    <row customHeight="1" r="17" ht="15.0">
      <c s="2" r="A17">
        <v>12.0</v>
      </c>
      <c t="s" s="2" r="B17">
        <v>2047</v>
      </c>
      <c t="s" s="2" r="C17">
        <v>2048</v>
      </c>
      <c t="s" s="2" r="D17">
        <v>2049</v>
      </c>
      <c s="2" r="E17">
        <v>11.0</v>
      </c>
      <c s="2" r="F17">
        <v>6.0</v>
      </c>
      <c s="2" r="G17">
        <v>23.0</v>
      </c>
      <c s="2" r="H17">
        <v>12.38297872</v>
      </c>
      <c s="2" r="I17">
        <v>4.601355913</v>
      </c>
      <c s="2" r="J17">
        <v>12.0</v>
      </c>
    </row>
    <row customHeight="1" r="18" ht="15.0">
      <c s="2" r="A18">
        <v>13.0</v>
      </c>
      <c t="s" s="2" r="B18">
        <v>2050</v>
      </c>
      <c t="s" s="2" r="C18">
        <v>2051</v>
      </c>
      <c t="s" s="2" r="D18">
        <v>2052</v>
      </c>
      <c s="2" r="E18">
        <v>4.0</v>
      </c>
      <c s="2" r="F18">
        <v>8.0</v>
      </c>
      <c s="2" r="G18">
        <v>25.0</v>
      </c>
      <c s="2" r="H18">
        <v>14.42553191</v>
      </c>
      <c s="2" r="I18">
        <v>3.493122001</v>
      </c>
      <c s="2" r="J18">
        <v>14.0</v>
      </c>
    </row>
    <row customHeight="1" r="19" ht="15.0">
      <c s="2" r="A19">
        <v>14.0</v>
      </c>
      <c t="s" s="2" r="B19">
        <v>2053</v>
      </c>
      <c t="s" s="2" r="C19">
        <v>2054</v>
      </c>
      <c t="s" s="2" r="D19">
        <v>2055</v>
      </c>
      <c s="2" r="E19">
        <v>9.0</v>
      </c>
      <c s="2" r="F19">
        <v>9.0</v>
      </c>
      <c s="2" r="G19">
        <v>26.0</v>
      </c>
      <c s="2" r="H19">
        <v>15.25531915</v>
      </c>
      <c s="2" r="I19">
        <v>4.334267638</v>
      </c>
      <c s="2" r="J19">
        <v>20.0</v>
      </c>
    </row>
    <row customHeight="1" r="20" ht="15.0">
      <c s="2" r="A20">
        <v>15.0</v>
      </c>
      <c t="s" s="2" r="B20">
        <v>2056</v>
      </c>
      <c t="s" s="2" r="C20">
        <v>2057</v>
      </c>
      <c t="s" s="2" r="D20">
        <v>2058</v>
      </c>
      <c s="2" r="E20">
        <v>9.0</v>
      </c>
      <c s="2" r="F20">
        <v>9.0</v>
      </c>
      <c s="2" r="G20">
        <v>24.0</v>
      </c>
      <c s="2" r="H20">
        <v>15.59574468</v>
      </c>
      <c s="2" r="I20">
        <v>3.078128573</v>
      </c>
      <c s="2" r="J20">
        <v>18.0</v>
      </c>
    </row>
    <row customHeight="1" r="21" ht="15.0">
      <c s="2" r="A21">
        <v>16.0</v>
      </c>
      <c t="s" s="2" r="B21">
        <v>2059</v>
      </c>
      <c t="s" s="2" r="C21">
        <v>2060</v>
      </c>
      <c t="s" s="2" r="D21">
        <v>2061</v>
      </c>
      <c s="2" r="E21">
        <v>4.0</v>
      </c>
      <c s="2" r="F21">
        <v>6.0</v>
      </c>
      <c s="2" r="G21">
        <v>30.0</v>
      </c>
      <c s="2" r="H21">
        <v>16.85106383</v>
      </c>
      <c s="2" r="I21">
        <v>4.95931843</v>
      </c>
      <c s="2" r="J21">
        <v>21.0</v>
      </c>
    </row>
    <row customHeight="1" r="22" ht="15.0">
      <c s="2" r="A22">
        <v>17.0</v>
      </c>
      <c t="s" s="2" r="B22">
        <v>2062</v>
      </c>
      <c t="s" s="2" r="C22">
        <v>2063</v>
      </c>
      <c t="s" s="2" r="D22">
        <v>2064</v>
      </c>
      <c s="2" r="E22">
        <v>12.0</v>
      </c>
      <c s="2" r="F22">
        <v>10.0</v>
      </c>
      <c s="2" r="G22">
        <v>46.0</v>
      </c>
      <c s="2" r="H22">
        <v>20.42553191</v>
      </c>
      <c s="2" r="I22">
        <v>7.756245749</v>
      </c>
      <c s="2" r="J22">
        <v>19.0</v>
      </c>
    </row>
    <row customHeight="1" r="23" ht="15.0">
      <c s="2" r="A23">
        <v>18.0</v>
      </c>
      <c t="s" s="2" r="B23">
        <v>2065</v>
      </c>
      <c t="s" s="2" r="C23">
        <v>2066</v>
      </c>
      <c t="s" s="2" r="D23">
        <v>2067</v>
      </c>
      <c s="2" r="E23">
        <v>9.0</v>
      </c>
      <c s="2" r="F23">
        <v>13.0</v>
      </c>
      <c s="2" r="G23">
        <v>33.0</v>
      </c>
      <c s="2" r="H23">
        <v>20.53191489</v>
      </c>
      <c s="2" r="I23">
        <v>4.32632252</v>
      </c>
      <c s="2" r="J23">
        <v>22.0</v>
      </c>
    </row>
    <row customHeight="1" r="24" ht="15.0">
      <c s="2" r="A24">
        <v>19.0</v>
      </c>
      <c t="s" s="2" r="B24">
        <v>2068</v>
      </c>
      <c t="s" s="2" r="C24">
        <v>2069</v>
      </c>
      <c t="s" s="2" r="D24">
        <v>2070</v>
      </c>
      <c s="2" r="E24">
        <v>10.0</v>
      </c>
      <c s="2" r="F24">
        <v>7.0</v>
      </c>
      <c s="2" r="G24">
        <v>68.0</v>
      </c>
      <c s="2" r="H24">
        <v>21.61702128</v>
      </c>
      <c s="2" r="I24">
        <v>11.13849601</v>
      </c>
      <c s="2" r="J24">
        <v>16.0</v>
      </c>
    </row>
    <row customHeight="1" r="25" ht="15.0">
      <c s="2" r="A25">
        <v>20.0</v>
      </c>
      <c t="s" s="2" r="B25">
        <v>2071</v>
      </c>
      <c t="s" s="2" r="C25">
        <v>2072</v>
      </c>
      <c t="s" s="2" r="D25">
        <v>2073</v>
      </c>
      <c s="2" r="E25">
        <v>10.0</v>
      </c>
      <c s="2" r="F25">
        <v>10.0</v>
      </c>
      <c s="2" r="G25">
        <v>44.0</v>
      </c>
      <c s="2" r="H25">
        <v>21.61702128</v>
      </c>
      <c s="2" r="I25">
        <v>6.50876068</v>
      </c>
      <c s="2" r="J25">
        <v>24.0</v>
      </c>
    </row>
    <row customHeight="1" r="26" ht="15.0">
      <c s="2" r="A26">
        <v>21.0</v>
      </c>
      <c t="s" s="2" r="B26">
        <v>2074</v>
      </c>
      <c t="s" s="2" r="C26">
        <v>2075</v>
      </c>
      <c t="s" s="2" r="D26">
        <v>2076</v>
      </c>
      <c s="2" r="E26">
        <v>4.0</v>
      </c>
      <c s="2" r="F26">
        <v>9.0</v>
      </c>
      <c s="2" r="G26">
        <v>44.0</v>
      </c>
      <c s="2" r="H26">
        <v>22.06382979</v>
      </c>
      <c s="2" r="I26">
        <v>6.39615661</v>
      </c>
      <c s="2" r="J26">
        <v>27.0</v>
      </c>
    </row>
    <row customHeight="1" r="27" ht="15.0">
      <c s="2" r="A27">
        <v>22.0</v>
      </c>
      <c t="s" s="2" r="B27">
        <v>2077</v>
      </c>
      <c t="s" s="2" r="C27">
        <v>2078</v>
      </c>
      <c t="s" s="2" r="D27">
        <v>2079</v>
      </c>
      <c s="2" r="E27">
        <v>4.0</v>
      </c>
      <c s="2" r="F27">
        <v>4.0</v>
      </c>
      <c s="2" r="G27">
        <v>46.0</v>
      </c>
      <c s="2" r="H27">
        <v>22.17021277</v>
      </c>
      <c s="2" r="I27">
        <v>8.531092442</v>
      </c>
      <c s="2" r="J27">
        <v>7.0</v>
      </c>
    </row>
    <row customHeight="1" r="28" ht="15.0">
      <c s="2" r="A28">
        <v>23.0</v>
      </c>
      <c t="s" s="2" r="B28">
        <v>2080</v>
      </c>
      <c t="s" s="2" r="C28">
        <v>2081</v>
      </c>
      <c t="s" s="2" r="D28">
        <v>2082</v>
      </c>
      <c s="2" r="E28">
        <v>9.0</v>
      </c>
      <c s="2" r="F28">
        <v>13.0</v>
      </c>
      <c s="2" r="G28">
        <v>45.0</v>
      </c>
      <c s="2" r="H28">
        <v>23.40425532</v>
      </c>
      <c s="2" r="I28">
        <v>5.499166569</v>
      </c>
      <c s="2" r="J28">
        <v>25.0</v>
      </c>
    </row>
    <row customHeight="1" r="29" ht="15.0">
      <c s="2" r="A29">
        <v>24.0</v>
      </c>
      <c t="s" s="2" r="B29">
        <v>2083</v>
      </c>
      <c t="s" s="2" r="C29">
        <v>2084</v>
      </c>
      <c t="s" s="2" r="D29">
        <v>2085</v>
      </c>
      <c s="2" r="E29">
        <v>7.0</v>
      </c>
      <c s="2" r="F29">
        <v>8.0</v>
      </c>
      <c s="2" r="G29">
        <v>45.0</v>
      </c>
      <c s="2" r="H29">
        <v>24.17021277</v>
      </c>
      <c s="2" r="I29">
        <v>7.026754794</v>
      </c>
      <c s="2" r="J29">
        <v>23.0</v>
      </c>
    </row>
    <row customHeight="1" r="30" ht="15.0">
      <c s="2" r="A30">
        <v>25.0</v>
      </c>
      <c t="s" s="2" r="B30">
        <v>2086</v>
      </c>
      <c t="s" s="2" r="C30">
        <v>2087</v>
      </c>
      <c t="s" s="2" r="D30">
        <v>2088</v>
      </c>
      <c s="2" r="E30">
        <v>12.0</v>
      </c>
      <c s="2" r="F30">
        <v>13.0</v>
      </c>
      <c s="2" r="G30">
        <v>45.0</v>
      </c>
      <c s="2" r="H30">
        <v>24.4893617</v>
      </c>
      <c s="2" r="I30">
        <v>4.928736148</v>
      </c>
      <c s="2" r="J30">
        <v>26.0</v>
      </c>
    </row>
    <row customHeight="1" r="31" ht="15.0">
      <c s="2" r="A31">
        <v>26.0</v>
      </c>
      <c t="s" s="2" r="B31">
        <v>2089</v>
      </c>
      <c t="s" s="2" r="C31">
        <v>2090</v>
      </c>
      <c t="s" s="2" r="D31">
        <v>2091</v>
      </c>
      <c s="2" r="E31">
        <v>4.0</v>
      </c>
      <c s="2" r="F31">
        <v>12.0</v>
      </c>
      <c s="2" r="G31">
        <v>43.0</v>
      </c>
      <c s="2" r="H31">
        <v>26.23404255</v>
      </c>
      <c s="2" r="I31">
        <v>6.562993498</v>
      </c>
      <c s="2" r="J31">
        <v>30.0</v>
      </c>
    </row>
    <row customHeight="1" r="32" ht="15.0">
      <c s="2" r="A32">
        <v>27.0</v>
      </c>
      <c t="s" s="2" r="B32">
        <v>2092</v>
      </c>
      <c t="s" s="2" r="C32">
        <v>2093</v>
      </c>
      <c t="s" s="2" r="D32">
        <v>2094</v>
      </c>
      <c s="2" r="E32">
        <v>9.0</v>
      </c>
      <c s="2" r="F32">
        <v>12.0</v>
      </c>
      <c s="2" r="G32">
        <v>51.0</v>
      </c>
      <c s="2" r="H32">
        <v>26.59574468</v>
      </c>
      <c s="2" r="I32">
        <v>7.8595641</v>
      </c>
      <c s="2" r="J32">
        <v>15.0</v>
      </c>
    </row>
    <row customHeight="1" r="33" ht="15.0">
      <c s="2" r="A33">
        <v>28.0</v>
      </c>
      <c t="s" s="2" r="B33">
        <v>2095</v>
      </c>
      <c t="s" s="2" r="C33">
        <v>2096</v>
      </c>
      <c t="s" s="2" r="D33">
        <v>2097</v>
      </c>
      <c s="2" r="E33">
        <v>6.0</v>
      </c>
      <c s="2" r="F33">
        <v>13.0</v>
      </c>
      <c s="2" r="G33">
        <v>46.0</v>
      </c>
      <c s="2" r="H33">
        <v>26.87234043</v>
      </c>
      <c s="2" r="I33">
        <v>6.994274319</v>
      </c>
      <c s="2" r="J33">
        <v>13.0</v>
      </c>
    </row>
    <row customHeight="1" r="34" ht="15.0">
      <c s="2" r="A34">
        <v>29.0</v>
      </c>
      <c t="s" s="2" r="B34">
        <v>2098</v>
      </c>
      <c t="s" s="2" r="C34">
        <v>2099</v>
      </c>
      <c t="s" s="2" r="D34">
        <v>2100</v>
      </c>
      <c s="2" r="E34">
        <v>9.0</v>
      </c>
      <c s="2" r="F34">
        <v>21.0</v>
      </c>
      <c s="2" r="G34">
        <v>39.0</v>
      </c>
      <c s="2" r="H34">
        <v>29.06382979</v>
      </c>
      <c s="2" r="I34">
        <v>3.866959085</v>
      </c>
      <c s="2" r="J34">
        <v>28.0</v>
      </c>
    </row>
    <row customHeight="1" r="35" ht="15.0">
      <c s="2" r="A35">
        <v>30.0</v>
      </c>
      <c t="s" s="2" r="B35">
        <v>2101</v>
      </c>
      <c t="s" s="2" r="C35">
        <v>2102</v>
      </c>
      <c t="s" s="2" r="D35">
        <v>2103</v>
      </c>
      <c s="2" r="E35">
        <v>10.0</v>
      </c>
      <c s="2" r="F35">
        <v>20.0</v>
      </c>
      <c s="2" r="G35">
        <v>48.0</v>
      </c>
      <c s="2" r="H35">
        <v>33.93617021</v>
      </c>
      <c s="2" r="I35">
        <v>6.824250424</v>
      </c>
      <c s="2" r="J35">
        <v>35.0</v>
      </c>
    </row>
    <row customHeight="1" r="36" ht="15.0">
      <c s="2" r="A36">
        <v>31.0</v>
      </c>
      <c t="s" s="2" r="B36">
        <v>2104</v>
      </c>
      <c t="s" s="2" r="C36">
        <v>2105</v>
      </c>
      <c t="s" s="2" r="D36">
        <v>2106</v>
      </c>
      <c s="2" r="E36">
        <v>7.0</v>
      </c>
      <c s="2" r="F36">
        <v>24.0</v>
      </c>
      <c s="2" r="G36">
        <v>51.0</v>
      </c>
      <c s="2" r="H36">
        <v>34.27659574</v>
      </c>
      <c s="2" r="I36">
        <v>5.017849534</v>
      </c>
      <c s="2" r="J36">
        <v>32.0</v>
      </c>
    </row>
    <row customHeight="1" r="37" ht="15.0">
      <c s="2" r="A37">
        <v>32.0</v>
      </c>
      <c t="s" s="2" r="B37">
        <v>2107</v>
      </c>
      <c t="s" s="2" r="C37">
        <v>2108</v>
      </c>
      <c t="s" s="2" r="D37">
        <v>2109</v>
      </c>
      <c s="2" r="E37">
        <v>11.0</v>
      </c>
      <c s="2" r="F37">
        <v>16.0</v>
      </c>
      <c s="2" r="G37">
        <v>60.0</v>
      </c>
      <c s="2" r="H37">
        <v>35.95744681</v>
      </c>
      <c s="2" r="I37">
        <v>8.814778323</v>
      </c>
      <c s="2" r="J37">
        <v>44.0</v>
      </c>
    </row>
    <row customHeight="1" r="38" ht="15.0">
      <c s="2" r="A38">
        <v>33.0</v>
      </c>
      <c t="s" s="2" r="B38">
        <v>2110</v>
      </c>
      <c t="s" s="2" r="C38">
        <v>2111</v>
      </c>
      <c t="s" s="2" r="D38">
        <v>2112</v>
      </c>
      <c s="2" r="E38">
        <v>10.0</v>
      </c>
      <c s="2" r="F38">
        <v>13.0</v>
      </c>
      <c s="2" r="G38">
        <v>77.0</v>
      </c>
      <c s="2" r="H38">
        <v>37.34042553</v>
      </c>
      <c s="2" r="I38">
        <v>14.16810412</v>
      </c>
      <c s="2" r="J38">
        <v>31.0</v>
      </c>
    </row>
    <row customHeight="1" r="39" ht="15.0">
      <c s="2" r="A39">
        <v>34.0</v>
      </c>
      <c t="s" s="2" r="B39">
        <v>2113</v>
      </c>
      <c t="s" s="2" r="C39">
        <v>2114</v>
      </c>
      <c t="s" s="2" r="D39">
        <v>2115</v>
      </c>
      <c s="2" r="E39">
        <v>4.0</v>
      </c>
      <c s="2" r="F39">
        <v>18.0</v>
      </c>
      <c s="2" r="G39">
        <v>53.0</v>
      </c>
      <c s="2" r="H39">
        <v>37.46808511</v>
      </c>
      <c s="2" r="I39">
        <v>8.044691824</v>
      </c>
      <c s="2" r="J39">
        <v>29.0</v>
      </c>
    </row>
    <row customHeight="1" r="40" ht="15.0">
      <c s="2" r="A40">
        <v>35.0</v>
      </c>
      <c t="s" s="2" r="B40">
        <v>2116</v>
      </c>
      <c t="s" s="2" r="C40">
        <v>2117</v>
      </c>
      <c t="s" s="2" r="D40">
        <v>2118</v>
      </c>
      <c s="2" r="E40">
        <v>9.0</v>
      </c>
      <c s="2" r="F40">
        <v>16.0</v>
      </c>
      <c s="2" r="G40">
        <v>74.0</v>
      </c>
      <c s="2" r="H40">
        <v>37.93617021</v>
      </c>
      <c s="2" r="I40">
        <v>12.35366128</v>
      </c>
      <c s="2" r="J40">
        <v>37.0</v>
      </c>
    </row>
    <row customHeight="1" r="41" ht="15.0">
      <c s="2" r="A41">
        <v>36.0</v>
      </c>
      <c t="s" s="2" r="B41">
        <v>2119</v>
      </c>
      <c t="s" s="2" r="C41">
        <v>2120</v>
      </c>
      <c t="s" s="2" r="D41">
        <v>2121</v>
      </c>
      <c s="2" r="E41">
        <v>10.0</v>
      </c>
      <c s="2" r="F41">
        <v>22.0</v>
      </c>
      <c s="2" r="G41">
        <v>65.0</v>
      </c>
      <c s="2" r="H41">
        <v>38.70212766</v>
      </c>
      <c s="2" r="I41">
        <v>8.54752644</v>
      </c>
      <c s="2" r="J41">
        <v>39.0</v>
      </c>
    </row>
    <row customHeight="1" r="42" ht="15.0">
      <c s="2" r="A42">
        <v>37.0</v>
      </c>
      <c t="s" s="2" r="B42">
        <v>2122</v>
      </c>
      <c t="s" s="2" r="C42">
        <v>2123</v>
      </c>
      <c t="s" s="2" r="D42">
        <v>2124</v>
      </c>
      <c s="2" r="E42">
        <v>8.0</v>
      </c>
      <c s="2" r="F42">
        <v>24.0</v>
      </c>
      <c s="2" r="G42">
        <v>79.0</v>
      </c>
      <c s="2" r="H42">
        <v>38.91489362</v>
      </c>
      <c s="2" r="I42">
        <v>10.56656668</v>
      </c>
      <c s="2" r="J42">
        <v>42.0</v>
      </c>
    </row>
    <row customHeight="1" r="43" ht="15.0">
      <c s="2" r="A43">
        <v>38.0</v>
      </c>
      <c t="s" s="2" r="B43">
        <v>2125</v>
      </c>
      <c t="s" s="2" r="C43">
        <v>2126</v>
      </c>
      <c t="s" s="2" r="D43">
        <v>2127</v>
      </c>
      <c s="2" r="E43">
        <v>10.0</v>
      </c>
      <c s="2" r="F43">
        <v>25.0</v>
      </c>
      <c s="2" r="G43">
        <v>82.0</v>
      </c>
      <c s="2" r="H43">
        <v>39.23404255</v>
      </c>
      <c s="2" r="I43">
        <v>11.82174838</v>
      </c>
      <c s="2" r="J43">
        <v>36.0</v>
      </c>
    </row>
    <row customHeight="1" r="44" ht="15.0">
      <c s="2" r="A44">
        <v>39.0</v>
      </c>
      <c t="s" s="2" r="B44">
        <v>2128</v>
      </c>
      <c t="s" s="2" r="C44">
        <v>2129</v>
      </c>
      <c t="s" s="2" r="D44">
        <v>2130</v>
      </c>
      <c s="2" r="E44">
        <v>10.0</v>
      </c>
      <c s="2" r="F44">
        <v>26.0</v>
      </c>
      <c s="2" r="G44">
        <v>65.0</v>
      </c>
      <c s="2" r="H44">
        <v>39.34042553</v>
      </c>
      <c s="2" r="I44">
        <v>8.171764037</v>
      </c>
      <c s="2" r="J44">
        <v>40.0</v>
      </c>
    </row>
    <row customHeight="1" r="45" ht="15.0">
      <c s="2" r="A45">
        <v>40.0</v>
      </c>
      <c t="s" s="2" r="B45">
        <v>2131</v>
      </c>
      <c t="s" s="2" r="C45">
        <v>2132</v>
      </c>
      <c t="s" s="2" r="D45">
        <v>2133</v>
      </c>
      <c s="2" r="E45">
        <v>9.0</v>
      </c>
      <c s="2" r="F45">
        <v>24.0</v>
      </c>
      <c s="2" r="G45">
        <v>92.0</v>
      </c>
      <c s="2" r="H45">
        <v>40.80851064</v>
      </c>
      <c s="2" r="I45">
        <v>10.48329633</v>
      </c>
      <c s="2" r="J45">
        <v>46.0</v>
      </c>
    </row>
    <row customHeight="1" r="46" ht="15.0">
      <c s="2" r="A46">
        <v>41.0</v>
      </c>
      <c t="s" s="2" r="B46">
        <v>2134</v>
      </c>
      <c t="s" s="2" r="C46">
        <v>2135</v>
      </c>
      <c t="s" s="2" r="D46">
        <v>2136</v>
      </c>
      <c s="2" r="E46">
        <v>4.0</v>
      </c>
      <c s="2" r="F46">
        <v>30.0</v>
      </c>
      <c s="2" r="G46">
        <v>71.0</v>
      </c>
      <c s="2" r="H46">
        <v>41.21276596</v>
      </c>
      <c s="2" r="I46">
        <v>7.908885846</v>
      </c>
      <c s="2" r="J46">
        <v>34.0</v>
      </c>
    </row>
    <row customHeight="1" r="47" ht="15.0">
      <c s="2" r="A47">
        <v>42.0</v>
      </c>
      <c t="s" s="2" r="B47">
        <v>2137</v>
      </c>
      <c t="s" s="2" r="C47">
        <v>2138</v>
      </c>
      <c t="s" s="2" r="D47">
        <v>2139</v>
      </c>
      <c s="2" r="E47">
        <v>9.0</v>
      </c>
      <c s="2" r="F47">
        <v>19.0</v>
      </c>
      <c s="2" r="G47">
        <v>75.0</v>
      </c>
      <c s="2" r="H47">
        <v>42.53191489</v>
      </c>
      <c s="2" r="I47">
        <v>12.58815902</v>
      </c>
      <c s="2" r="J47">
        <v>33.0</v>
      </c>
    </row>
    <row customHeight="1" r="48" ht="15.0">
      <c s="2" r="A48">
        <v>43.0</v>
      </c>
      <c t="s" s="2" r="B48">
        <v>2140</v>
      </c>
      <c t="s" s="2" r="C48">
        <v>2141</v>
      </c>
      <c t="s" s="2" r="D48">
        <v>2142</v>
      </c>
      <c s="2" r="E48">
        <v>8.0</v>
      </c>
      <c s="2" r="F48">
        <v>15.0</v>
      </c>
      <c s="2" r="G48">
        <v>105.0</v>
      </c>
      <c s="2" r="H48">
        <v>42.89361702</v>
      </c>
      <c s="2" r="I48">
        <v>13.75505175</v>
      </c>
      <c s="2" r="J48">
        <v>49.0</v>
      </c>
    </row>
    <row customHeight="1" r="49" ht="15.0">
      <c s="2" r="A49">
        <v>44.0</v>
      </c>
      <c t="s" s="2" r="B49">
        <v>2143</v>
      </c>
      <c t="s" s="2" r="C49">
        <v>2144</v>
      </c>
      <c t="s" s="2" r="D49">
        <v>2145</v>
      </c>
      <c s="2" r="E49">
        <v>8.0</v>
      </c>
      <c s="2" r="F49">
        <v>24.0</v>
      </c>
      <c s="2" r="G49">
        <v>76.0</v>
      </c>
      <c s="2" r="H49">
        <v>47.95744681</v>
      </c>
      <c s="2" r="I49">
        <v>12.42159658</v>
      </c>
      <c s="2" r="J49">
        <v>45.0</v>
      </c>
    </row>
    <row customHeight="1" r="50" ht="15.0">
      <c s="2" r="A50">
        <v>45.0</v>
      </c>
      <c t="s" s="2" r="B50">
        <v>2146</v>
      </c>
      <c t="s" s="2" r="C50">
        <v>2147</v>
      </c>
      <c t="s" s="2" r="D50">
        <v>2148</v>
      </c>
      <c s="2" r="E50">
        <v>8.0</v>
      </c>
      <c s="2" r="F50">
        <v>32.0</v>
      </c>
      <c s="2" r="G50">
        <v>123.0</v>
      </c>
      <c s="2" r="H50">
        <v>48.76595745</v>
      </c>
      <c s="2" r="I50">
        <v>13.41991655</v>
      </c>
      <c s="2" r="J50">
        <v>48.0</v>
      </c>
    </row>
    <row customHeight="1" r="51" ht="15.0">
      <c s="2" r="A51">
        <v>46.0</v>
      </c>
      <c t="s" s="2" r="B51">
        <v>2149</v>
      </c>
      <c t="s" s="2" r="C51">
        <v>2150</v>
      </c>
      <c t="s" s="2" r="D51">
        <v>2151</v>
      </c>
      <c s="2" r="E51">
        <v>9.0</v>
      </c>
      <c s="2" r="F51">
        <v>24.0</v>
      </c>
      <c s="2" r="G51">
        <v>81.0</v>
      </c>
      <c s="2" r="H51">
        <v>49.27659574</v>
      </c>
      <c s="2" r="I51">
        <v>12.16850159</v>
      </c>
      <c s="2" r="J51">
        <v>70.0</v>
      </c>
    </row>
    <row customHeight="1" r="52" ht="15.0">
      <c s="2" r="A52">
        <v>47.0</v>
      </c>
      <c t="s" s="2" r="B52">
        <v>2152</v>
      </c>
      <c t="s" s="2" r="C52">
        <v>2153</v>
      </c>
      <c t="s" s="2" r="D52">
        <v>2154</v>
      </c>
      <c s="2" r="E52">
        <v>4.0</v>
      </c>
      <c s="2" r="F52">
        <v>30.0</v>
      </c>
      <c s="2" r="G52">
        <v>77.0</v>
      </c>
      <c s="2" r="H52">
        <v>50.23404255</v>
      </c>
      <c s="2" r="I52">
        <v>9.401703707</v>
      </c>
      <c s="2" r="J52">
        <v>58.0</v>
      </c>
    </row>
    <row customHeight="1" r="53" ht="15.0">
      <c s="2" r="A53">
        <v>48.0</v>
      </c>
      <c t="s" s="2" r="B53">
        <v>2155</v>
      </c>
      <c t="s" s="2" r="C53">
        <v>2156</v>
      </c>
      <c t="s" s="2" r="D53">
        <v>2157</v>
      </c>
      <c s="2" r="E53">
        <v>9.0</v>
      </c>
      <c s="2" r="F53">
        <v>26.0</v>
      </c>
      <c s="2" r="G53">
        <v>86.0</v>
      </c>
      <c s="2" r="H53">
        <v>50.44680851</v>
      </c>
      <c s="2" r="I53">
        <v>9.729989855</v>
      </c>
      <c s="2" r="J53">
        <v>38.0</v>
      </c>
    </row>
    <row customHeight="1" r="54" ht="15.0">
      <c s="2" r="A54">
        <v>49.0</v>
      </c>
      <c t="s" s="2" r="B54">
        <v>2158</v>
      </c>
      <c t="s" s="2" r="C54">
        <v>2159</v>
      </c>
      <c t="s" s="2" r="D54">
        <v>2160</v>
      </c>
      <c s="2" r="E54">
        <v>10.0</v>
      </c>
      <c s="2" r="F54">
        <v>27.0</v>
      </c>
      <c s="2" r="G54">
        <v>84.0</v>
      </c>
      <c s="2" r="H54">
        <v>52.63829787</v>
      </c>
      <c s="2" r="I54">
        <v>10.60996226</v>
      </c>
      <c s="2" r="J54">
        <v>51.0</v>
      </c>
    </row>
    <row customHeight="1" r="55" ht="15.0">
      <c s="2" r="A55">
        <v>50.0</v>
      </c>
      <c t="s" s="2" r="B55">
        <v>2161</v>
      </c>
      <c t="s" s="2" r="C55">
        <v>2162</v>
      </c>
      <c t="s" s="2" r="D55">
        <v>2163</v>
      </c>
      <c s="2" r="E55">
        <v>4.0</v>
      </c>
      <c s="2" r="F55">
        <v>33.0</v>
      </c>
      <c s="2" r="G55">
        <v>98.0</v>
      </c>
      <c s="2" r="H55">
        <v>53.5106383</v>
      </c>
      <c s="2" r="I55">
        <v>13.85928115</v>
      </c>
      <c s="2" r="J55">
        <v>41.0</v>
      </c>
    </row>
    <row customHeight="1" r="56" ht="15.0">
      <c s="2" r="A56">
        <v>51.0</v>
      </c>
      <c t="s" s="2" r="B56">
        <v>2164</v>
      </c>
      <c t="s" s="2" r="C56">
        <v>2165</v>
      </c>
      <c t="s" s="2" r="D56">
        <v>2166</v>
      </c>
      <c s="2" r="E56">
        <v>11.0</v>
      </c>
      <c s="2" r="F56">
        <v>33.0</v>
      </c>
      <c s="2" r="G56">
        <v>75.0</v>
      </c>
      <c s="2" r="H56">
        <v>53.72340426</v>
      </c>
      <c s="2" r="I56">
        <v>9.941749766</v>
      </c>
      <c s="2" r="J56">
        <v>65.0</v>
      </c>
    </row>
    <row customHeight="1" r="57" ht="15.0">
      <c s="2" r="A57">
        <v>52.0</v>
      </c>
      <c t="s" s="2" r="B57">
        <v>2167</v>
      </c>
      <c t="s" s="2" r="C57">
        <v>2168</v>
      </c>
      <c t="s" s="2" r="D57">
        <v>2169</v>
      </c>
      <c s="2" r="E57">
        <v>10.0</v>
      </c>
      <c s="2" r="F57">
        <v>28.0</v>
      </c>
      <c s="2" r="G57">
        <v>79.0</v>
      </c>
      <c s="2" r="H57">
        <v>54.14893617</v>
      </c>
      <c s="2" r="I57">
        <v>11.54819452</v>
      </c>
      <c s="2" r="J57">
        <v>68.0</v>
      </c>
    </row>
    <row customHeight="1" r="58" ht="15.0">
      <c s="2" r="A58">
        <v>53.0</v>
      </c>
      <c t="s" s="2" r="B58">
        <v>2170</v>
      </c>
      <c t="s" s="2" r="C58">
        <v>2171</v>
      </c>
      <c t="s" s="2" r="D58">
        <v>2172</v>
      </c>
      <c s="2" r="E58">
        <v>10.0</v>
      </c>
      <c s="2" r="F58">
        <v>38.0</v>
      </c>
      <c s="2" r="G58">
        <v>101.0</v>
      </c>
      <c s="2" r="H58">
        <v>56.23404255</v>
      </c>
      <c s="2" r="I58">
        <v>11.30281977</v>
      </c>
      <c s="2" r="J58">
        <v>50.0</v>
      </c>
    </row>
    <row customHeight="1" r="59" ht="15.0">
      <c s="2" r="A59">
        <v>54.0</v>
      </c>
      <c t="s" s="2" r="B59">
        <v>2173</v>
      </c>
      <c t="s" s="2" r="C59">
        <v>2174</v>
      </c>
      <c t="s" s="2" r="D59">
        <v>2175</v>
      </c>
      <c s="2" r="E59">
        <v>9.0</v>
      </c>
      <c s="2" r="F59">
        <v>26.0</v>
      </c>
      <c s="2" r="G59">
        <v>112.0</v>
      </c>
      <c s="2" r="H59">
        <v>56.29787234</v>
      </c>
      <c s="2" r="I59">
        <v>17.27242901</v>
      </c>
      <c s="2" r="J59">
        <v>53.0</v>
      </c>
    </row>
    <row customHeight="1" r="60" ht="15.0">
      <c s="2" r="A60">
        <v>55.0</v>
      </c>
      <c t="s" s="2" r="B60">
        <v>2176</v>
      </c>
      <c t="s" s="2" r="C60">
        <v>2177</v>
      </c>
      <c t="s" s="2" r="D60">
        <v>2178</v>
      </c>
      <c s="2" r="E60">
        <v>10.0</v>
      </c>
      <c s="2" r="F60">
        <v>32.0</v>
      </c>
      <c s="2" r="G60">
        <v>80.0</v>
      </c>
      <c s="2" r="H60">
        <v>56.5106383</v>
      </c>
      <c s="2" r="I60">
        <v>10.09080546</v>
      </c>
      <c s="2" r="J60">
        <v>43.0</v>
      </c>
    </row>
    <row customHeight="1" r="61" ht="15.0">
      <c s="2" r="A61">
        <v>56.0</v>
      </c>
      <c t="s" s="2" r="B61">
        <v>2179</v>
      </c>
      <c t="s" s="2" r="C61">
        <v>2180</v>
      </c>
      <c t="s" s="2" r="D61">
        <v>2181</v>
      </c>
      <c s="2" r="E61">
        <v>4.0</v>
      </c>
      <c s="2" r="F61">
        <v>24.0</v>
      </c>
      <c s="2" r="G61">
        <v>102.0</v>
      </c>
      <c s="2" r="H61">
        <v>57.36170213</v>
      </c>
      <c s="2" r="I61">
        <v>16.97360345</v>
      </c>
      <c s="2" r="J61">
        <v>66.0</v>
      </c>
    </row>
    <row customHeight="1" r="62" ht="15.0">
      <c s="2" r="A62">
        <v>57.0</v>
      </c>
      <c t="s" s="2" r="B62">
        <v>2182</v>
      </c>
      <c t="s" s="2" r="C62">
        <v>2183</v>
      </c>
      <c t="s" s="2" r="D62">
        <v>2184</v>
      </c>
      <c s="2" r="E62">
        <v>4.0</v>
      </c>
      <c s="2" r="F62">
        <v>36.0</v>
      </c>
      <c s="2" r="G62">
        <v>110.0</v>
      </c>
      <c s="2" r="H62">
        <v>57.36170213</v>
      </c>
      <c s="2" r="I62">
        <v>13.6622255</v>
      </c>
      <c s="2" r="J62">
        <v>52.0</v>
      </c>
    </row>
    <row customHeight="1" r="63" ht="15.0">
      <c s="2" r="A63">
        <v>58.0</v>
      </c>
      <c t="s" s="2" r="B63">
        <v>2185</v>
      </c>
      <c t="s" s="2" r="C63">
        <v>2186</v>
      </c>
      <c t="s" s="2" r="D63">
        <v>2187</v>
      </c>
      <c s="2" r="E63">
        <v>4.0</v>
      </c>
      <c s="2" r="F63">
        <v>32.0</v>
      </c>
      <c s="2" r="G63">
        <v>115.0</v>
      </c>
      <c s="2" r="H63">
        <v>62.59574468</v>
      </c>
      <c s="2" r="I63">
        <v>16.64352097</v>
      </c>
      <c s="2" r="J63">
        <v>57.0</v>
      </c>
    </row>
    <row customHeight="1" r="64" ht="15.0">
      <c s="2" r="A64">
        <v>59.0</v>
      </c>
      <c t="s" s="2" r="B64">
        <v>2188</v>
      </c>
      <c t="s" s="2" r="C64">
        <v>2189</v>
      </c>
      <c t="s" s="2" r="D64">
        <v>2190</v>
      </c>
      <c s="2" r="E64">
        <v>11.0</v>
      </c>
      <c s="2" r="F64">
        <v>32.0</v>
      </c>
      <c s="2" r="G64">
        <v>95.0</v>
      </c>
      <c s="2" r="H64">
        <v>62.72340426</v>
      </c>
      <c s="2" r="I64">
        <v>13.19848819</v>
      </c>
      <c s="2" r="J64">
        <v>62.0</v>
      </c>
    </row>
    <row customHeight="1" r="65" ht="15.0">
      <c s="2" r="A65">
        <v>60.0</v>
      </c>
      <c t="s" s="2" r="B65">
        <v>2191</v>
      </c>
      <c t="s" s="2" r="C65">
        <v>2192</v>
      </c>
      <c t="s" s="2" r="D65">
        <v>2193</v>
      </c>
      <c s="2" r="E65">
        <v>5.0</v>
      </c>
      <c s="2" r="F65">
        <v>30.0</v>
      </c>
      <c s="2" r="G65">
        <v>97.0</v>
      </c>
      <c s="2" r="H65">
        <v>64.70212766</v>
      </c>
      <c s="2" r="I65">
        <v>12.87239318</v>
      </c>
      <c s="2" r="J65">
        <v>79.0</v>
      </c>
    </row>
    <row customHeight="1" r="66" ht="15.0">
      <c s="2" r="A66">
        <v>61.0</v>
      </c>
      <c t="s" s="2" r="B66">
        <v>2194</v>
      </c>
      <c t="s" s="2" r="C66">
        <v>2195</v>
      </c>
      <c t="s" s="2" r="D66">
        <v>2196</v>
      </c>
      <c s="2" r="E66">
        <v>11.0</v>
      </c>
      <c s="2" r="F66">
        <v>21.0</v>
      </c>
      <c s="2" r="G66">
        <v>113.0</v>
      </c>
      <c s="2" r="H66">
        <v>65.65957447</v>
      </c>
      <c s="2" r="I66">
        <v>19.18141454</v>
      </c>
      <c s="2" r="J66">
        <v>67.0</v>
      </c>
    </row>
    <row customHeight="1" r="67" ht="15.0">
      <c s="2" r="A67">
        <v>62.0</v>
      </c>
      <c t="s" s="2" r="B67">
        <v>2197</v>
      </c>
      <c t="s" s="2" r="C67">
        <v>2198</v>
      </c>
      <c t="s" s="2" r="D67">
        <v>2199</v>
      </c>
      <c s="2" r="E67">
        <v>9.0</v>
      </c>
      <c s="2" r="F67">
        <v>42.0</v>
      </c>
      <c s="2" r="G67">
        <v>121.0</v>
      </c>
      <c s="2" r="H67">
        <v>65.82978723</v>
      </c>
      <c s="2" r="I67">
        <v>14.03691054</v>
      </c>
      <c s="2" r="J67">
        <v>63.0</v>
      </c>
    </row>
    <row customHeight="1" r="68" ht="15.0">
      <c s="2" r="A68">
        <v>63.0</v>
      </c>
      <c t="s" s="2" r="B68">
        <v>2200</v>
      </c>
      <c t="s" s="2" r="C68">
        <v>2201</v>
      </c>
      <c t="s" s="2" r="D68">
        <v>2202</v>
      </c>
      <c s="2" r="E68">
        <v>8.0</v>
      </c>
      <c s="2" r="F68">
        <v>37.0</v>
      </c>
      <c s="2" r="G68">
        <v>95.0</v>
      </c>
      <c s="2" r="H68">
        <v>67.19148936</v>
      </c>
      <c s="2" r="I68">
        <v>13.33630192</v>
      </c>
      <c s="2" r="J68">
        <v>47.0</v>
      </c>
    </row>
    <row customHeight="1" r="69" ht="15.0">
      <c s="2" r="A69">
        <v>64.0</v>
      </c>
      <c t="s" s="2" r="B69">
        <v>2203</v>
      </c>
      <c t="s" s="2" r="C69">
        <v>2204</v>
      </c>
      <c t="s" s="2" r="D69">
        <v>2205</v>
      </c>
      <c s="2" r="E69">
        <v>10.0</v>
      </c>
      <c s="2" r="F69">
        <v>40.0</v>
      </c>
      <c s="2" r="G69">
        <v>118.0</v>
      </c>
      <c s="2" r="H69">
        <v>67.42553191</v>
      </c>
      <c s="2" r="I69">
        <v>16.76082652</v>
      </c>
      <c s="2" r="J69">
        <v>64.0</v>
      </c>
    </row>
    <row customHeight="1" r="70" ht="15.0">
      <c s="2" r="A70">
        <v>65.0</v>
      </c>
      <c t="s" s="2" r="B70">
        <v>2206</v>
      </c>
      <c t="s" s="2" r="C70">
        <v>2207</v>
      </c>
      <c t="s" s="2" r="D70">
        <v>2208</v>
      </c>
      <c s="2" r="E70">
        <v>10.0</v>
      </c>
      <c s="2" r="F70">
        <v>35.0</v>
      </c>
      <c s="2" r="G70">
        <v>132.0</v>
      </c>
      <c s="2" r="H70">
        <v>68.31914894</v>
      </c>
      <c s="2" r="I70">
        <v>20.33245638</v>
      </c>
      <c s="2" r="J70">
        <v>69.0</v>
      </c>
    </row>
    <row customHeight="1" r="71" ht="15.0">
      <c s="2" r="A71">
        <v>66.0</v>
      </c>
      <c t="s" s="2" r="B71">
        <v>2209</v>
      </c>
      <c t="s" s="2" r="C71">
        <v>2210</v>
      </c>
      <c t="s" s="2" r="D71">
        <v>2211</v>
      </c>
      <c s="2" r="E71">
        <v>7.0</v>
      </c>
      <c s="2" r="F71">
        <v>44.0</v>
      </c>
      <c s="2" r="G71">
        <v>115.0</v>
      </c>
      <c s="2" r="H71">
        <v>68.57446809</v>
      </c>
      <c s="2" r="I71">
        <v>13.88209421</v>
      </c>
      <c s="2" r="J71">
        <v>61.0</v>
      </c>
    </row>
    <row customHeight="1" r="72" ht="15.0">
      <c s="2" r="A72">
        <v>67.0</v>
      </c>
      <c t="s" s="2" r="B72">
        <v>2212</v>
      </c>
      <c t="s" s="2" r="C72">
        <v>2213</v>
      </c>
      <c t="s" s="2" r="D72">
        <v>2214</v>
      </c>
      <c s="2" r="E72">
        <v>5.0</v>
      </c>
      <c s="2" r="F72">
        <v>34.0</v>
      </c>
      <c s="2" r="G72">
        <v>117.0</v>
      </c>
      <c s="2" r="H72">
        <v>68.59574468</v>
      </c>
      <c s="2" r="I72">
        <v>16.9362504</v>
      </c>
      <c s="2" r="J72">
        <v>93.0</v>
      </c>
    </row>
    <row customHeight="1" r="73" ht="15.0">
      <c s="2" r="A73">
        <v>68.0</v>
      </c>
      <c t="s" s="2" r="B73">
        <v>2215</v>
      </c>
      <c t="s" s="2" r="C73">
        <v>2216</v>
      </c>
      <c t="s" s="2" r="D73">
        <v>2217</v>
      </c>
      <c s="2" r="E73">
        <v>10.0</v>
      </c>
      <c s="2" r="F73">
        <v>39.0</v>
      </c>
      <c s="2" r="G73">
        <v>99.0</v>
      </c>
      <c s="2" r="H73">
        <v>69.70212766</v>
      </c>
      <c s="2" r="I73">
        <v>13.5535422</v>
      </c>
      <c s="2" r="J73">
        <v>59.0</v>
      </c>
    </row>
    <row customHeight="1" r="74" ht="15.0">
      <c s="2" r="A74">
        <v>69.0</v>
      </c>
      <c t="s" s="2" r="B74">
        <v>2218</v>
      </c>
      <c t="s" s="2" r="C74">
        <v>2219</v>
      </c>
      <c t="s" s="2" r="D74">
        <v>2220</v>
      </c>
      <c s="2" r="E74">
        <v>9.0</v>
      </c>
      <c s="2" r="F74">
        <v>45.0</v>
      </c>
      <c s="2" r="G74">
        <v>96.0</v>
      </c>
      <c s="2" r="H74">
        <v>70.74468085</v>
      </c>
      <c s="2" r="I74">
        <v>11.17647241</v>
      </c>
      <c s="2" r="J74">
        <v>85.0</v>
      </c>
    </row>
    <row customHeight="1" r="75" ht="15.0">
      <c s="2" r="A75">
        <v>70.0</v>
      </c>
      <c t="s" s="2" r="B75">
        <v>2221</v>
      </c>
      <c t="s" s="2" r="C75">
        <v>2222</v>
      </c>
      <c t="s" s="2" r="D75">
        <v>2223</v>
      </c>
      <c s="2" r="E75">
        <v>12.0</v>
      </c>
      <c s="2" r="F75">
        <v>38.0</v>
      </c>
      <c s="2" r="G75">
        <v>118.0</v>
      </c>
      <c s="2" r="H75">
        <v>68.73913043</v>
      </c>
      <c s="2" r="I75">
        <v>18.80845645</v>
      </c>
      <c s="2" r="J75">
        <v>55.0</v>
      </c>
    </row>
    <row customHeight="1" r="76" ht="15.0">
      <c s="2" r="A76">
        <v>71.0</v>
      </c>
      <c t="s" s="2" r="B76">
        <v>2224</v>
      </c>
      <c t="s" s="2" r="C76">
        <v>2225</v>
      </c>
      <c t="s" s="2" r="D76">
        <v>2226</v>
      </c>
      <c s="2" r="E76">
        <v>6.0</v>
      </c>
      <c s="2" r="F76">
        <v>33.0</v>
      </c>
      <c s="2" r="G76">
        <v>112.0</v>
      </c>
      <c s="2" r="H76">
        <v>71.95744681</v>
      </c>
      <c s="2" r="I76">
        <v>14.57184322</v>
      </c>
      <c s="2" r="J76">
        <v>76.0</v>
      </c>
    </row>
    <row customHeight="1" r="77" ht="15.0">
      <c s="2" r="A77">
        <v>72.0</v>
      </c>
      <c t="s" s="2" r="B77">
        <v>2227</v>
      </c>
      <c t="s" s="2" r="C77">
        <v>2228</v>
      </c>
      <c t="s" s="2" r="D77">
        <v>2229</v>
      </c>
      <c s="2" r="E77">
        <v>10.0</v>
      </c>
      <c s="2" r="F77">
        <v>51.0</v>
      </c>
      <c s="2" r="G77">
        <v>99.0</v>
      </c>
      <c s="2" r="H77">
        <v>70.13043478</v>
      </c>
      <c s="2" r="I77">
        <v>10.80581304</v>
      </c>
      <c s="2" r="J77">
        <v>54.0</v>
      </c>
    </row>
    <row customHeight="1" r="78" ht="15.0">
      <c s="2" r="A78">
        <v>73.0</v>
      </c>
      <c t="s" s="2" r="B78">
        <v>2230</v>
      </c>
      <c t="s" s="2" r="C78">
        <v>2231</v>
      </c>
      <c t="s" s="2" r="D78">
        <v>2232</v>
      </c>
      <c s="2" r="E78">
        <v>10.0</v>
      </c>
      <c s="2" r="F78">
        <v>46.0</v>
      </c>
      <c s="2" r="G78">
        <v>134.0</v>
      </c>
      <c s="2" r="H78">
        <v>73.57446809</v>
      </c>
      <c s="2" r="I78">
        <v>16.14791295</v>
      </c>
      <c s="2" r="J78">
        <v>81.0</v>
      </c>
    </row>
    <row customHeight="1" r="79" ht="15.0">
      <c s="2" r="A79">
        <v>74.0</v>
      </c>
      <c t="s" s="2" r="B79">
        <v>2233</v>
      </c>
      <c t="s" s="2" r="C79">
        <v>2234</v>
      </c>
      <c t="s" s="2" r="D79">
        <v>2235</v>
      </c>
      <c s="2" r="E79">
        <v>7.0</v>
      </c>
      <c s="2" r="F79">
        <v>39.0</v>
      </c>
      <c s="2" r="G79">
        <v>107.0</v>
      </c>
      <c s="2" r="H79">
        <v>74.40425532</v>
      </c>
      <c s="2" r="I79">
        <v>16.41568992</v>
      </c>
      <c s="2" r="J79">
        <v>74.0</v>
      </c>
    </row>
    <row customHeight="1" r="80" ht="15.0">
      <c s="2" r="A80">
        <v>75.0</v>
      </c>
      <c t="s" s="2" r="B80">
        <v>2236</v>
      </c>
      <c t="s" s="2" r="C80">
        <v>2237</v>
      </c>
      <c t="s" s="2" r="D80">
        <v>2238</v>
      </c>
      <c s="2" r="E80">
        <v>11.0</v>
      </c>
      <c s="2" r="F80">
        <v>51.0</v>
      </c>
      <c s="2" r="G80">
        <v>161.0</v>
      </c>
      <c s="2" r="H80">
        <v>78.04255319</v>
      </c>
      <c s="2" r="I80">
        <v>18.52767619</v>
      </c>
      <c s="2" r="J80">
        <v>84.0</v>
      </c>
    </row>
    <row customHeight="1" r="81" ht="15.0">
      <c s="2" r="A81">
        <v>76.0</v>
      </c>
      <c t="s" s="2" r="B81">
        <v>2239</v>
      </c>
      <c t="s" s="2" r="C81">
        <v>2240</v>
      </c>
      <c t="s" s="2" r="D81">
        <v>2241</v>
      </c>
      <c s="2" r="E81">
        <v>11.0</v>
      </c>
      <c s="2" r="F81">
        <v>48.0</v>
      </c>
      <c s="2" r="G81">
        <v>100.0</v>
      </c>
      <c s="2" r="H81">
        <v>78.21276596</v>
      </c>
      <c s="2" r="I81">
        <v>11.82305028</v>
      </c>
      <c s="2" r="J81">
        <v>94.0</v>
      </c>
    </row>
    <row customHeight="1" r="82" ht="15.0">
      <c s="2" r="A82">
        <v>77.0</v>
      </c>
      <c t="s" s="2" r="B82">
        <v>2242</v>
      </c>
      <c t="s" s="2" r="C82">
        <v>2243</v>
      </c>
      <c t="s" s="2" r="D82">
        <v>2244</v>
      </c>
      <c s="2" r="E82">
        <v>9.0</v>
      </c>
      <c s="2" r="F82">
        <v>26.0</v>
      </c>
      <c s="2" r="G82">
        <v>154.0</v>
      </c>
      <c s="2" r="H82">
        <v>77.04347826</v>
      </c>
      <c s="2" r="I82">
        <v>22.27979834</v>
      </c>
      <c s="2" r="J82">
        <v>86.0</v>
      </c>
    </row>
    <row customHeight="1" r="83" ht="15.0">
      <c s="2" r="A83">
        <v>78.0</v>
      </c>
      <c t="s" s="2" r="B83">
        <v>2245</v>
      </c>
      <c t="s" s="2" r="C83">
        <v>2246</v>
      </c>
      <c t="s" s="2" r="D83">
        <v>2247</v>
      </c>
      <c s="2" r="E83">
        <v>10.0</v>
      </c>
      <c s="2" r="F83">
        <v>54.0</v>
      </c>
      <c s="2" r="G83">
        <v>125.0</v>
      </c>
      <c s="2" r="H83">
        <v>77.5</v>
      </c>
      <c s="2" r="I83">
        <v>15.67988188</v>
      </c>
      <c s="2" r="J83">
        <v>71.0</v>
      </c>
    </row>
    <row customHeight="1" r="84" ht="15.0">
      <c s="2" r="A84">
        <v>79.0</v>
      </c>
      <c t="s" s="2" r="B84">
        <v>2248</v>
      </c>
      <c t="s" s="2" r="C84">
        <v>2249</v>
      </c>
      <c t="s" s="2" r="D84">
        <v>2250</v>
      </c>
      <c s="2" r="E84">
        <v>9.0</v>
      </c>
      <c s="2" r="F84">
        <v>52.0</v>
      </c>
      <c s="2" r="G84">
        <v>117.0</v>
      </c>
      <c s="2" r="H84">
        <v>81.59574468</v>
      </c>
      <c s="2" r="I84">
        <v>15.91822129</v>
      </c>
      <c s="2" r="J84">
        <v>82.0</v>
      </c>
    </row>
    <row customHeight="1" r="85" ht="15.0">
      <c s="2" r="A85">
        <v>80.0</v>
      </c>
      <c t="s" s="2" r="B85">
        <v>2251</v>
      </c>
      <c t="s" s="2" r="C85">
        <v>2252</v>
      </c>
      <c t="s" s="2" r="D85">
        <v>2253</v>
      </c>
      <c s="2" r="E85">
        <v>11.0</v>
      </c>
      <c s="2" r="F85">
        <v>58.0</v>
      </c>
      <c s="2" r="G85">
        <v>142.0</v>
      </c>
      <c s="2" r="H85">
        <v>82.0</v>
      </c>
      <c s="2" r="I85">
        <v>15.77231617</v>
      </c>
      <c s="2" r="J85">
        <v>91.0</v>
      </c>
    </row>
    <row customHeight="1" r="86" ht="15.0">
      <c s="2" r="A86">
        <v>81.0</v>
      </c>
      <c t="s" s="2" r="B86">
        <v>2254</v>
      </c>
      <c t="s" s="2" r="C86">
        <v>2255</v>
      </c>
      <c t="s" s="2" r="D86">
        <v>2256</v>
      </c>
      <c s="2" r="E86">
        <v>6.0</v>
      </c>
      <c s="2" r="F86">
        <v>54.0</v>
      </c>
      <c s="2" r="G86">
        <v>148.0</v>
      </c>
      <c s="2" r="H86">
        <v>82.38297872</v>
      </c>
      <c s="2" r="I86">
        <v>15.88328868</v>
      </c>
      <c s="2" r="J86">
        <v>92.0</v>
      </c>
    </row>
    <row customHeight="1" r="87" ht="15.0">
      <c s="2" r="A87">
        <v>82.0</v>
      </c>
      <c t="s" s="2" r="B87">
        <v>2257</v>
      </c>
      <c t="s" s="2" r="C87">
        <v>2258</v>
      </c>
      <c t="s" s="2" r="D87">
        <v>2259</v>
      </c>
      <c s="2" r="E87">
        <v>8.0</v>
      </c>
      <c s="2" r="F87">
        <v>52.0</v>
      </c>
      <c s="2" r="G87">
        <v>133.0</v>
      </c>
      <c s="2" r="H87">
        <v>82.95744681</v>
      </c>
      <c s="2" r="I87">
        <v>13.65838134</v>
      </c>
      <c s="2" r="J87">
        <v>73.0</v>
      </c>
    </row>
    <row customHeight="1" r="88" ht="15.0">
      <c s="2" r="A88">
        <v>83.0</v>
      </c>
      <c t="s" s="2" r="B88">
        <v>2260</v>
      </c>
      <c t="s" s="2" r="C88">
        <v>2261</v>
      </c>
      <c t="s" s="2" r="D88">
        <v>2262</v>
      </c>
      <c s="2" r="E88">
        <v>11.0</v>
      </c>
      <c s="2" r="F88">
        <v>50.0</v>
      </c>
      <c s="2" r="G88">
        <v>107.0</v>
      </c>
      <c s="2" r="H88">
        <v>81.06521739</v>
      </c>
      <c s="2" r="I88">
        <v>10.79130522</v>
      </c>
      <c s="2" r="J88">
        <v>56.0</v>
      </c>
    </row>
    <row customHeight="1" r="89" ht="15.0">
      <c s="2" r="A89">
        <v>84.0</v>
      </c>
      <c t="s" s="2" r="B89">
        <v>2263</v>
      </c>
      <c t="s" s="2" r="C89">
        <v>2264</v>
      </c>
      <c t="s" s="2" r="D89">
        <v>2265</v>
      </c>
      <c s="2" r="E89">
        <v>9.0</v>
      </c>
      <c s="2" r="F89">
        <v>46.0</v>
      </c>
      <c s="2" r="G89">
        <v>133.0</v>
      </c>
      <c s="2" r="H89">
        <v>81.58695652</v>
      </c>
      <c s="2" r="I89">
        <v>17.97894431</v>
      </c>
      <c s="2" r="J89">
        <v>96.0</v>
      </c>
    </row>
    <row customHeight="1" r="90" ht="15.0">
      <c s="2" r="A90">
        <v>85.0</v>
      </c>
      <c t="s" s="2" r="B90">
        <v>2266</v>
      </c>
      <c t="s" s="2" r="C90">
        <v>2267</v>
      </c>
      <c t="s" s="2" r="D90">
        <v>2268</v>
      </c>
      <c s="2" r="E90">
        <v>12.0</v>
      </c>
      <c s="2" r="F90">
        <v>49.0</v>
      </c>
      <c s="2" r="G90">
        <v>112.0</v>
      </c>
      <c s="2" r="H90">
        <v>84.14893617</v>
      </c>
      <c s="2" r="I90">
        <v>13.20215766</v>
      </c>
      <c s="2" r="J90">
        <v>72.0</v>
      </c>
    </row>
    <row customHeight="1" r="91" ht="15.0">
      <c s="2" r="A91">
        <v>86.0</v>
      </c>
      <c t="s" s="2" r="B91">
        <v>2269</v>
      </c>
      <c t="s" s="2" r="C91">
        <v>2270</v>
      </c>
      <c t="s" s="2" r="D91">
        <v>2271</v>
      </c>
      <c s="2" r="E91">
        <v>4.0</v>
      </c>
      <c s="2" r="F91">
        <v>45.0</v>
      </c>
      <c s="2" r="G91">
        <v>114.0</v>
      </c>
      <c s="2" r="H91">
        <v>83.86956522</v>
      </c>
      <c s="2" r="I91">
        <v>15.46891511</v>
      </c>
      <c s="2" r="J91">
        <v>77.0</v>
      </c>
    </row>
    <row customHeight="1" r="92" ht="15.0">
      <c s="2" r="A92">
        <v>87.0</v>
      </c>
      <c t="s" s="2" r="B92">
        <v>2272</v>
      </c>
      <c t="s" s="2" r="C92">
        <v>2273</v>
      </c>
      <c t="s" s="2" r="D92">
        <v>2274</v>
      </c>
      <c s="2" r="E92">
        <v>10.0</v>
      </c>
      <c s="2" r="F92">
        <v>58.0</v>
      </c>
      <c s="2" r="G92">
        <v>129.0</v>
      </c>
      <c s="2" r="H92">
        <v>88.42553191</v>
      </c>
      <c s="2" r="I92">
        <v>13.86215525</v>
      </c>
      <c s="2" r="J92">
        <v>89.0</v>
      </c>
    </row>
    <row customHeight="1" r="93" ht="15.0">
      <c s="2" r="A93">
        <v>88.0</v>
      </c>
      <c t="s" s="2" r="B93">
        <v>2275</v>
      </c>
      <c t="s" s="2" r="C93">
        <v>2276</v>
      </c>
      <c t="s" s="2" r="D93">
        <v>2277</v>
      </c>
      <c s="2" r="E93">
        <v>9.0</v>
      </c>
      <c s="2" r="F93">
        <v>50.0</v>
      </c>
      <c s="2" r="G93">
        <v>115.0</v>
      </c>
      <c s="2" r="H93">
        <v>83.44444444</v>
      </c>
      <c s="2" r="I93">
        <v>13.0495731</v>
      </c>
      <c s="2" r="J93">
        <v>99.0</v>
      </c>
    </row>
    <row customHeight="1" r="94" ht="15.0">
      <c s="2" r="A94">
        <v>89.0</v>
      </c>
      <c t="s" s="2" r="B94">
        <v>2278</v>
      </c>
      <c t="s" s="2" r="C94">
        <v>2279</v>
      </c>
      <c t="s" s="2" r="D94">
        <v>2280</v>
      </c>
      <c s="2" r="E94">
        <v>10.0</v>
      </c>
      <c s="2" r="F94">
        <v>58.0</v>
      </c>
      <c s="2" r="G94">
        <v>115.0</v>
      </c>
      <c s="2" r="H94">
        <v>86.26086957</v>
      </c>
      <c s="2" r="I94">
        <v>12.94374918</v>
      </c>
      <c s="2" r="J94">
        <v>83.0</v>
      </c>
    </row>
    <row customHeight="1" r="95" ht="15.0">
      <c s="2" r="A95">
        <v>90.0</v>
      </c>
      <c t="s" s="2" r="B95">
        <v>2281</v>
      </c>
      <c t="s" s="2" r="C95">
        <v>2282</v>
      </c>
      <c t="s" s="2" r="D95">
        <v>2283</v>
      </c>
      <c s="2" r="E95">
        <v>5.0</v>
      </c>
      <c s="2" r="F95">
        <v>60.0</v>
      </c>
      <c s="2" r="G95">
        <v>146.0</v>
      </c>
      <c s="2" r="H95">
        <v>90.29787234</v>
      </c>
      <c s="2" r="I95">
        <v>18.61469894</v>
      </c>
      <c s="2" r="J95">
        <v>88.0</v>
      </c>
    </row>
    <row customHeight="1" r="96" ht="15.0">
      <c s="2" r="A96">
        <v>91.0</v>
      </c>
      <c t="s" s="2" r="B96">
        <v>2284</v>
      </c>
      <c t="s" s="2" r="C96">
        <v>2285</v>
      </c>
      <c t="s" s="2" r="D96">
        <v>2286</v>
      </c>
      <c s="2" r="E96">
        <v>11.0</v>
      </c>
      <c s="2" r="F96">
        <v>61.0</v>
      </c>
      <c s="2" r="G96">
        <v>131.0</v>
      </c>
      <c s="2" r="H96">
        <v>94.70212766</v>
      </c>
      <c s="2" r="I96">
        <v>14.18407092</v>
      </c>
      <c s="2" r="J96">
        <v>75.0</v>
      </c>
    </row>
    <row customHeight="1" r="97" ht="15.0">
      <c s="2" r="A97">
        <v>92.0</v>
      </c>
      <c t="s" s="2" r="B97">
        <v>2287</v>
      </c>
      <c t="s" s="2" r="C97">
        <v>2288</v>
      </c>
      <c t="s" s="2" r="D97">
        <v>2289</v>
      </c>
      <c s="2" r="E97">
        <v>9.0</v>
      </c>
      <c s="2" r="F97">
        <v>62.0</v>
      </c>
      <c s="2" r="G97">
        <v>138.0</v>
      </c>
      <c s="2" r="H97">
        <v>95.31914894</v>
      </c>
      <c s="2" r="I97">
        <v>14.97246605</v>
      </c>
      <c s="2" r="J97">
        <v>90.0</v>
      </c>
    </row>
    <row customHeight="1" r="98" ht="15.0">
      <c s="2" r="A98">
        <v>93.0</v>
      </c>
      <c t="s" s="2" r="B98">
        <v>2290</v>
      </c>
      <c t="s" s="2" r="C98">
        <v>2291</v>
      </c>
      <c t="s" s="2" r="D98">
        <v>2292</v>
      </c>
      <c s="2" r="E98">
        <v>10.0</v>
      </c>
      <c s="2" r="F98">
        <v>63.0</v>
      </c>
      <c s="2" r="G98">
        <v>122.0</v>
      </c>
      <c s="2" r="H98">
        <v>90.84444444</v>
      </c>
      <c s="2" r="I98">
        <v>14.01420796</v>
      </c>
      <c s="2" r="J98">
        <v>87.0</v>
      </c>
    </row>
    <row customHeight="1" r="99" ht="15.0">
      <c s="2" r="A99">
        <v>94.0</v>
      </c>
      <c t="s" s="2" r="B99">
        <v>2293</v>
      </c>
      <c t="s" s="2" r="C99">
        <v>2294</v>
      </c>
      <c t="s" s="2" r="D99">
        <v>2295</v>
      </c>
      <c s="2" r="E99">
        <v>8.0</v>
      </c>
      <c s="2" r="F99">
        <v>54.0</v>
      </c>
      <c s="2" r="G99">
        <v>158.0</v>
      </c>
      <c s="2" r="H99">
        <v>96.29787234</v>
      </c>
      <c s="2" r="I99">
        <v>19.38952875</v>
      </c>
      <c s="2" r="J99">
        <v>124.0</v>
      </c>
    </row>
    <row customHeight="1" r="100" ht="15.0">
      <c s="2" r="A100">
        <v>95.0</v>
      </c>
      <c t="s" s="2" r="B100">
        <v>2296</v>
      </c>
      <c t="s" s="2" r="C100">
        <v>2297</v>
      </c>
      <c t="s" s="2" r="D100">
        <v>2298</v>
      </c>
      <c s="2" r="E100">
        <v>4.0</v>
      </c>
      <c s="2" r="F100">
        <v>55.0</v>
      </c>
      <c s="2" r="G100">
        <v>148.0</v>
      </c>
      <c s="2" r="H100">
        <v>96.69565217</v>
      </c>
      <c s="2" r="I100">
        <v>22.3440193</v>
      </c>
      <c s="2" r="J100">
        <v>95.0</v>
      </c>
    </row>
    <row customHeight="1" r="101" ht="15.0">
      <c s="2" r="A101">
        <v>96.0</v>
      </c>
      <c t="s" s="2" r="B101">
        <v>2299</v>
      </c>
      <c t="s" s="2" r="C101">
        <v>2300</v>
      </c>
      <c t="s" s="2" r="D101">
        <v>2301</v>
      </c>
      <c s="2" r="E101">
        <v>6.0</v>
      </c>
      <c s="2" r="F101">
        <v>59.0</v>
      </c>
      <c s="2" r="G101">
        <v>190.0</v>
      </c>
      <c s="2" r="H101">
        <v>96.7826087</v>
      </c>
      <c s="2" r="I101">
        <v>22.43823701</v>
      </c>
      <c s="2" r="J101">
        <v>103.0</v>
      </c>
    </row>
    <row customHeight="1" r="102" ht="15.0">
      <c s="2" r="A102">
        <v>97.0</v>
      </c>
      <c t="s" s="2" r="B102">
        <v>2302</v>
      </c>
      <c t="s" s="2" r="C102">
        <v>2303</v>
      </c>
      <c t="s" s="2" r="D102">
        <v>2304</v>
      </c>
      <c s="2" r="E102">
        <v>11.0</v>
      </c>
      <c s="2" r="F102">
        <v>63.0</v>
      </c>
      <c s="2" r="G102">
        <v>155.0</v>
      </c>
      <c s="2" r="H102">
        <v>97.2</v>
      </c>
      <c s="2" r="I102">
        <v>19.17706964</v>
      </c>
      <c s="2" r="J102">
        <v>115.0</v>
      </c>
    </row>
    <row customHeight="1" r="103" ht="15.0">
      <c s="2" r="A103">
        <v>98.0</v>
      </c>
      <c t="s" s="2" r="B103">
        <v>2305</v>
      </c>
      <c t="s" s="2" r="C103">
        <v>2306</v>
      </c>
      <c t="s" s="2" r="D103">
        <v>2307</v>
      </c>
      <c s="2" r="E103">
        <v>6.0</v>
      </c>
      <c s="2" r="F103">
        <v>79.0</v>
      </c>
      <c s="2" r="G103">
        <v>136.0</v>
      </c>
      <c s="2" r="H103">
        <v>101.4347826</v>
      </c>
      <c s="2" r="I103">
        <v>13.81500787</v>
      </c>
      <c s="2" r="J103">
        <v>112.0</v>
      </c>
    </row>
    <row customHeight="1" r="104" ht="15.0">
      <c s="2" r="A104">
        <v>99.0</v>
      </c>
      <c t="s" s="2" r="B104">
        <v>2308</v>
      </c>
      <c t="s" s="2" r="C104">
        <v>2309</v>
      </c>
      <c t="s" s="2" r="D104">
        <v>2310</v>
      </c>
      <c s="2" r="E104">
        <v>10.0</v>
      </c>
      <c s="2" r="F104">
        <v>56.0</v>
      </c>
      <c s="2" r="G104">
        <v>165.0</v>
      </c>
      <c s="2" r="H104">
        <v>99.36363636</v>
      </c>
      <c s="2" r="I104">
        <v>23.33753406</v>
      </c>
      <c s="2" r="J104">
        <v>106.0</v>
      </c>
    </row>
    <row customHeight="1" r="105" ht="15.0">
      <c s="2" r="A105">
        <v>100.0</v>
      </c>
      <c t="s" s="2" r="B105">
        <v>2311</v>
      </c>
      <c t="s" s="2" r="C105">
        <v>2312</v>
      </c>
      <c t="s" s="2" r="D105">
        <v>2313</v>
      </c>
      <c s="2" r="E105">
        <v>11.0</v>
      </c>
      <c s="2" r="F105">
        <v>65.0</v>
      </c>
      <c s="2" r="G105">
        <v>185.0</v>
      </c>
      <c s="2" r="H105">
        <v>104.4130435</v>
      </c>
      <c s="2" r="I105">
        <v>21.31806346</v>
      </c>
      <c s="2" r="J105">
        <v>125.0</v>
      </c>
    </row>
    <row customHeight="1" r="106" ht="15.0">
      <c s="2" r="A106">
        <v>101.0</v>
      </c>
      <c t="s" s="2" r="B106">
        <v>2314</v>
      </c>
      <c t="s" s="2" r="C106">
        <v>2315</v>
      </c>
      <c t="s" s="2" r="D106">
        <v>2316</v>
      </c>
      <c s="2" r="E106">
        <v>7.0</v>
      </c>
      <c s="2" r="F106">
        <v>67.0</v>
      </c>
      <c s="2" r="G106">
        <v>154.0</v>
      </c>
      <c s="2" r="H106">
        <v>104.5777778</v>
      </c>
      <c s="2" r="I106">
        <v>15.6126571</v>
      </c>
      <c s="2" r="J106">
        <v>120.0</v>
      </c>
    </row>
    <row customHeight="1" r="107" ht="15.0">
      <c s="2" r="A107">
        <v>102.0</v>
      </c>
      <c t="s" s="2" r="B107">
        <v>2317</v>
      </c>
      <c t="s" s="2" r="C107">
        <v>2318</v>
      </c>
      <c t="s" s="2" r="D107">
        <v>2319</v>
      </c>
      <c s="2" r="E107">
        <v>12.0</v>
      </c>
      <c s="2" r="F107">
        <v>70.0</v>
      </c>
      <c s="2" r="G107">
        <v>157.0</v>
      </c>
      <c s="2" r="H107">
        <v>107.7555556</v>
      </c>
      <c s="2" r="I107">
        <v>15.98076004</v>
      </c>
      <c s="2" r="J107">
        <v>114.0</v>
      </c>
    </row>
    <row customHeight="1" r="108" ht="15.0">
      <c s="2" r="A108">
        <v>103.0</v>
      </c>
      <c t="s" s="2" r="B108">
        <v>2320</v>
      </c>
      <c t="s" s="2" r="C108">
        <v>2321</v>
      </c>
      <c t="s" s="2" r="D108">
        <v>2322</v>
      </c>
      <c s="2" r="E108">
        <v>4.0</v>
      </c>
      <c s="2" r="F108">
        <v>66.0</v>
      </c>
      <c s="2" r="G108">
        <v>171.0</v>
      </c>
      <c s="2" r="H108">
        <v>108.0</v>
      </c>
      <c s="2" r="I108">
        <v>24.34292049</v>
      </c>
      <c s="2" r="J108">
        <v>118.0</v>
      </c>
    </row>
    <row customHeight="1" r="109" ht="15.0">
      <c s="2" r="A109">
        <v>104.0</v>
      </c>
      <c t="s" s="2" r="B109">
        <v>2323</v>
      </c>
      <c t="s" s="2" r="C109">
        <v>2324</v>
      </c>
      <c t="s" s="2" r="D109">
        <v>2325</v>
      </c>
      <c s="2" r="E109">
        <v>12.0</v>
      </c>
      <c s="2" r="F109">
        <v>56.0</v>
      </c>
      <c s="2" r="G109">
        <v>184.0</v>
      </c>
      <c s="2" r="H109">
        <v>110.1777778</v>
      </c>
      <c s="2" r="I109">
        <v>21.88890017</v>
      </c>
      <c s="2" r="J109">
        <v>131.0</v>
      </c>
    </row>
    <row customHeight="1" r="110" ht="15.0">
      <c s="2" r="A110">
        <v>105.0</v>
      </c>
      <c t="s" s="2" r="B110">
        <v>2326</v>
      </c>
      <c t="s" s="2" r="C110">
        <v>2327</v>
      </c>
      <c t="s" s="2" r="D110">
        <v>2328</v>
      </c>
      <c s="2" r="E110">
        <v>10.0</v>
      </c>
      <c s="2" r="F110">
        <v>91.0</v>
      </c>
      <c s="2" r="G110">
        <v>151.0</v>
      </c>
      <c s="2" r="H110">
        <v>110.1777778</v>
      </c>
      <c s="2" r="I110">
        <v>13.41854254</v>
      </c>
      <c s="2" r="J110">
        <v>127.0</v>
      </c>
    </row>
    <row customHeight="1" r="111" ht="15.0">
      <c s="2" r="A111">
        <v>106.0</v>
      </c>
      <c t="s" s="2" r="B111">
        <v>2329</v>
      </c>
      <c t="s" s="2" r="C111">
        <v>2330</v>
      </c>
      <c t="s" s="2" r="D111">
        <v>2331</v>
      </c>
      <c s="2" r="E111">
        <v>12.0</v>
      </c>
      <c s="2" r="F111">
        <v>57.0</v>
      </c>
      <c s="2" r="G111">
        <v>163.0</v>
      </c>
      <c s="2" r="H111">
        <v>106.5581395</v>
      </c>
      <c s="2" r="I111">
        <v>18.56265609</v>
      </c>
      <c s="2" r="J111">
        <v>122.0</v>
      </c>
    </row>
    <row customHeight="1" r="112" ht="15.0">
      <c s="2" r="A112">
        <v>107.0</v>
      </c>
      <c t="s" s="2" r="B112">
        <v>2332</v>
      </c>
      <c t="s" s="2" r="C112">
        <v>2333</v>
      </c>
      <c t="s" s="2" r="D112">
        <v>2334</v>
      </c>
      <c s="2" r="E112">
        <v>7.0</v>
      </c>
      <c s="2" r="F112">
        <v>86.0</v>
      </c>
      <c s="2" r="G112">
        <v>145.0</v>
      </c>
      <c s="2" r="H112">
        <v>108.75</v>
      </c>
      <c s="2" r="I112">
        <v>13.59165018</v>
      </c>
      <c s="2" r="J112">
        <v>116.0</v>
      </c>
    </row>
    <row customHeight="1" r="113" ht="15.0">
      <c s="2" r="A113">
        <v>108.0</v>
      </c>
      <c t="s" s="2" r="B113">
        <v>2335</v>
      </c>
      <c t="s" s="2" r="C113">
        <v>2336</v>
      </c>
      <c t="s" s="2" r="D113">
        <v>2337</v>
      </c>
      <c s="2" r="E113">
        <v>4.0</v>
      </c>
      <c s="2" r="F113">
        <v>68.0</v>
      </c>
      <c s="2" r="G113">
        <v>187.0</v>
      </c>
      <c s="2" r="H113">
        <v>108.8409091</v>
      </c>
      <c s="2" r="I113">
        <v>22.77852176</v>
      </c>
      <c s="2" r="J113">
        <v>138.0</v>
      </c>
    </row>
    <row customHeight="1" r="114" ht="15.0">
      <c s="2" r="A114">
        <v>109.0</v>
      </c>
      <c t="s" s="2" r="B114">
        <v>2338</v>
      </c>
      <c t="s" s="2" r="C114">
        <v>2339</v>
      </c>
      <c t="s" s="2" r="D114">
        <v>2340</v>
      </c>
      <c s="2" r="E114">
        <v>10.0</v>
      </c>
      <c s="2" r="F114">
        <v>75.0</v>
      </c>
      <c s="2" r="G114">
        <v>157.0</v>
      </c>
      <c s="2" r="H114">
        <v>107.4651163</v>
      </c>
      <c s="2" r="I114">
        <v>16.02664763</v>
      </c>
      <c s="2" r="J114">
        <v>108.0</v>
      </c>
    </row>
    <row customHeight="1" r="115" ht="15.0">
      <c s="2" r="A115">
        <v>110.0</v>
      </c>
      <c t="s" s="2" r="B115">
        <v>2341</v>
      </c>
      <c t="s" s="2" r="C115">
        <v>2342</v>
      </c>
      <c t="s" s="2" r="D115">
        <v>2343</v>
      </c>
      <c s="2" r="E115">
        <v>7.0</v>
      </c>
      <c s="2" r="F115">
        <v>54.0</v>
      </c>
      <c s="2" r="G115">
        <v>193.0</v>
      </c>
      <c s="2" r="H115">
        <v>114.0652174</v>
      </c>
      <c s="2" r="I115">
        <v>21.76095643</v>
      </c>
      <c s="2" r="J115">
        <v>109.0</v>
      </c>
    </row>
    <row customHeight="1" r="116" ht="15.0">
      <c s="2" r="A116">
        <v>111.0</v>
      </c>
      <c t="s" s="2" r="B116">
        <v>2344</v>
      </c>
      <c t="s" s="2" r="C116">
        <v>2345</v>
      </c>
      <c t="s" s="2" r="D116">
        <v>2346</v>
      </c>
      <c s="2" r="E116">
        <v>8.0</v>
      </c>
      <c s="2" r="F116">
        <v>79.0</v>
      </c>
      <c s="2" r="G116">
        <v>141.0</v>
      </c>
      <c s="2" r="H116">
        <v>112.9772727</v>
      </c>
      <c s="2" r="I116">
        <v>14.39142522</v>
      </c>
      <c s="2" r="J116">
        <v>113.0</v>
      </c>
    </row>
    <row customHeight="1" r="117" ht="15.0">
      <c s="2" r="A117">
        <v>112.0</v>
      </c>
      <c t="s" s="2" r="B117">
        <v>2347</v>
      </c>
      <c t="s" s="2" r="C117">
        <v>2348</v>
      </c>
      <c t="s" s="2" r="D117">
        <v>2349</v>
      </c>
      <c s="2" r="E117">
        <v>9.0</v>
      </c>
      <c s="2" r="F117">
        <v>77.0</v>
      </c>
      <c s="2" r="G117">
        <v>185.0</v>
      </c>
      <c s="2" r="H117">
        <v>111.0238095</v>
      </c>
      <c s="2" r="I117">
        <v>23.15731716</v>
      </c>
      <c s="2" r="J117">
        <v>144.0</v>
      </c>
    </row>
    <row customHeight="1" r="118" ht="15.0">
      <c s="2" r="A118">
        <v>113.0</v>
      </c>
      <c t="s" s="2" r="B118">
        <v>2350</v>
      </c>
      <c t="s" s="2" r="C118">
        <v>2351</v>
      </c>
      <c t="s" s="2" r="D118">
        <v>2352</v>
      </c>
      <c s="2" r="E118">
        <v>7.0</v>
      </c>
      <c s="2" r="F118">
        <v>83.0</v>
      </c>
      <c s="2" r="G118">
        <v>171.0</v>
      </c>
      <c s="2" r="H118">
        <v>115.7857143</v>
      </c>
      <c s="2" r="I118">
        <v>17.1860072</v>
      </c>
      <c s="2" r="J118">
        <v>102.0</v>
      </c>
    </row>
    <row customHeight="1" r="119" ht="15.0">
      <c s="2" r="A119">
        <v>114.0</v>
      </c>
      <c t="s" s="2" r="B119">
        <v>2353</v>
      </c>
      <c t="s" s="2" r="C119">
        <v>2354</v>
      </c>
      <c t="s" s="2" r="D119">
        <v>2355</v>
      </c>
      <c s="2" r="E119">
        <v>6.0</v>
      </c>
      <c s="2" r="F119">
        <v>74.0</v>
      </c>
      <c s="2" r="G119">
        <v>175.0</v>
      </c>
      <c s="2" r="H119">
        <v>122.4318182</v>
      </c>
      <c s="2" r="I119">
        <v>21.32689055</v>
      </c>
      <c s="2" r="J119">
        <v>132.0</v>
      </c>
    </row>
    <row customHeight="1" r="120" ht="15.0">
      <c s="2" r="A120">
        <v>115.0</v>
      </c>
      <c t="s" s="2" r="B120">
        <v>2356</v>
      </c>
      <c t="s" s="2" r="C120">
        <v>2357</v>
      </c>
      <c t="s" s="2" r="D120">
        <v>2358</v>
      </c>
      <c s="2" r="E120">
        <v>5.0</v>
      </c>
      <c s="2" r="F120">
        <v>68.0</v>
      </c>
      <c s="2" r="G120">
        <v>159.0</v>
      </c>
      <c s="2" r="H120">
        <v>116.7804878</v>
      </c>
      <c s="2" r="I120">
        <v>20.84028954</v>
      </c>
      <c s="2" r="J120">
        <v>123.0</v>
      </c>
    </row>
    <row customHeight="1" r="121" ht="15.0">
      <c s="2" r="A121">
        <v>116.0</v>
      </c>
      <c t="s" s="2" r="B121">
        <v>2359</v>
      </c>
      <c t="s" s="2" r="C121">
        <v>2360</v>
      </c>
      <c t="s" s="2" r="D121">
        <v>2361</v>
      </c>
      <c s="2" r="E121">
        <v>11.0</v>
      </c>
      <c s="2" r="F121">
        <v>87.0</v>
      </c>
      <c s="2" r="G121">
        <v>164.0</v>
      </c>
      <c s="2" r="H121">
        <v>123.5454545</v>
      </c>
      <c s="2" r="I121">
        <v>16.10117803</v>
      </c>
      <c s="2" r="J121">
        <v>145.0</v>
      </c>
    </row>
    <row customHeight="1" r="122" ht="15.0">
      <c s="2" r="A122">
        <v>117.0</v>
      </c>
      <c t="s" s="2" r="B122">
        <v>2362</v>
      </c>
      <c t="s" s="2" r="C122">
        <v>2363</v>
      </c>
      <c t="s" s="2" r="D122">
        <v>2364</v>
      </c>
      <c s="2" r="E122">
        <v>9.0</v>
      </c>
      <c s="2" r="F122">
        <v>97.0</v>
      </c>
      <c s="2" r="G122">
        <v>169.0</v>
      </c>
      <c s="2" r="H122">
        <v>124.2727273</v>
      </c>
      <c s="2" r="I122">
        <v>15.57731981</v>
      </c>
      <c s="2" r="J122">
        <v>119.0</v>
      </c>
    </row>
    <row customHeight="1" r="123" ht="15.0">
      <c s="2" r="A123">
        <v>118.0</v>
      </c>
      <c t="s" s="2" r="B123">
        <v>2365</v>
      </c>
      <c t="s" s="2" r="C123">
        <v>2366</v>
      </c>
      <c t="s" s="2" r="D123">
        <v>2367</v>
      </c>
      <c s="2" r="E123">
        <v>10.0</v>
      </c>
      <c s="2" r="F123">
        <v>71.0</v>
      </c>
      <c s="2" r="G123">
        <v>174.0</v>
      </c>
      <c s="2" r="H123">
        <v>121.4285714</v>
      </c>
      <c s="2" r="I123">
        <v>20.40324771</v>
      </c>
      <c s="2" r="J123">
        <v>156.0</v>
      </c>
    </row>
    <row customHeight="1" r="124" ht="15.0">
      <c s="2" r="A124">
        <v>119.0</v>
      </c>
      <c t="s" s="2" r="B124">
        <v>2368</v>
      </c>
      <c t="s" s="2" r="C124">
        <v>2369</v>
      </c>
      <c t="s" s="2" r="D124">
        <v>2370</v>
      </c>
      <c s="2" r="E124">
        <v>8.0</v>
      </c>
      <c s="2" r="F124">
        <v>73.0</v>
      </c>
      <c s="2" r="G124">
        <v>186.0</v>
      </c>
      <c s="2" r="H124">
        <v>123.5813953</v>
      </c>
      <c s="2" r="I124">
        <v>27.56576285</v>
      </c>
      <c s="2" r="J124">
        <v>126.0</v>
      </c>
    </row>
    <row customHeight="1" r="125" ht="15.0">
      <c s="2" r="A125">
        <v>120.0</v>
      </c>
      <c t="s" s="2" r="B125">
        <v>2371</v>
      </c>
      <c t="s" s="2" r="C125">
        <v>2372</v>
      </c>
      <c t="s" s="2" r="D125">
        <v>2373</v>
      </c>
      <c s="2" r="E125">
        <v>10.0</v>
      </c>
      <c s="2" r="F125">
        <v>54.0</v>
      </c>
      <c s="2" r="G125">
        <v>191.0</v>
      </c>
      <c s="2" r="H125">
        <v>122.3809524</v>
      </c>
      <c s="2" r="I125">
        <v>21.0667334</v>
      </c>
      <c s="2" r="J125">
        <v>128.0</v>
      </c>
    </row>
    <row customHeight="1" r="126" ht="15.0">
      <c s="2" r="A126">
        <v>121.0</v>
      </c>
      <c t="s" s="2" r="B126">
        <v>2374</v>
      </c>
      <c t="s" s="2" r="C126">
        <v>2375</v>
      </c>
      <c t="s" s="2" r="D126">
        <v>2376</v>
      </c>
      <c s="2" r="E126">
        <v>5.0</v>
      </c>
      <c s="2" r="F126">
        <v>80.0</v>
      </c>
      <c s="2" r="G126">
        <v>191.0</v>
      </c>
      <c s="2" r="H126">
        <v>127.7954545</v>
      </c>
      <c s="2" r="I126">
        <v>20.60183084</v>
      </c>
      <c s="2" r="J126">
        <v>150.0</v>
      </c>
    </row>
    <row customHeight="1" r="127" ht="15.0">
      <c s="2" r="A127">
        <v>122.0</v>
      </c>
      <c t="s" s="2" r="B127">
        <v>2377</v>
      </c>
      <c t="s" s="2" r="C127">
        <v>2378</v>
      </c>
      <c t="s" s="2" r="D127">
        <v>2379</v>
      </c>
      <c s="2" r="E127">
        <v>4.0</v>
      </c>
      <c s="2" r="F127">
        <v>73.0</v>
      </c>
      <c s="2" r="G127">
        <v>175.0</v>
      </c>
      <c s="2" r="H127">
        <v>126.3255814</v>
      </c>
      <c s="2" r="I127">
        <v>19.51352653</v>
      </c>
      <c s="2" r="J127">
        <v>136.0</v>
      </c>
    </row>
    <row customHeight="1" r="128" ht="15.0">
      <c s="2" r="A128">
        <v>123.0</v>
      </c>
      <c t="s" s="2" r="B128">
        <v>2380</v>
      </c>
      <c t="s" s="2" r="C128">
        <v>2381</v>
      </c>
      <c t="s" s="2" r="D128">
        <v>2382</v>
      </c>
      <c s="2" r="E128">
        <v>4.0</v>
      </c>
      <c s="2" r="F128">
        <v>67.0</v>
      </c>
      <c s="2" r="G128">
        <v>183.0</v>
      </c>
      <c s="2" r="H128">
        <v>125.4285714</v>
      </c>
      <c s="2" r="I128">
        <v>22.35337714</v>
      </c>
      <c s="2" r="J128">
        <v>129.0</v>
      </c>
    </row>
    <row customHeight="1" r="129" ht="15.0">
      <c s="2" r="A129">
        <v>124.0</v>
      </c>
      <c t="s" s="2" r="B129">
        <v>2383</v>
      </c>
      <c t="s" s="2" r="C129">
        <v>2384</v>
      </c>
      <c t="s" s="2" r="D129">
        <v>2385</v>
      </c>
      <c s="2" r="E129">
        <v>5.0</v>
      </c>
      <c s="2" r="F129">
        <v>85.0</v>
      </c>
      <c s="2" r="G129">
        <v>186.0</v>
      </c>
      <c s="2" r="H129">
        <v>125.4761905</v>
      </c>
      <c s="2" r="I129">
        <v>16.90060311</v>
      </c>
      <c s="2" r="J129">
        <v>174.0</v>
      </c>
    </row>
    <row customHeight="1" r="130" ht="15.0">
      <c s="2" r="A130">
        <v>125.0</v>
      </c>
      <c t="s" s="2" r="B130">
        <v>2386</v>
      </c>
      <c t="s" s="2" r="C130">
        <v>2387</v>
      </c>
      <c t="s" s="2" r="D130">
        <v>2388</v>
      </c>
      <c s="2" r="E130">
        <v>12.0</v>
      </c>
      <c s="2" r="F130">
        <v>78.0</v>
      </c>
      <c s="2" r="G130">
        <v>180.0</v>
      </c>
      <c s="2" r="H130">
        <v>127.4651163</v>
      </c>
      <c s="2" r="I130">
        <v>21.11028498</v>
      </c>
      <c s="2" r="J130">
        <v>171.0</v>
      </c>
    </row>
    <row customHeight="1" r="131" ht="15.0">
      <c s="2" r="A131">
        <v>126.0</v>
      </c>
      <c t="s" s="2" r="B131">
        <v>2389</v>
      </c>
      <c t="s" s="2" r="C131">
        <v>2390</v>
      </c>
      <c t="s" s="2" r="D131">
        <v>2391</v>
      </c>
      <c s="2" r="E131">
        <v>8.0</v>
      </c>
      <c s="2" r="F131">
        <v>64.0</v>
      </c>
      <c s="2" r="G131">
        <v>186.0</v>
      </c>
      <c s="2" r="H131">
        <v>126.1666667</v>
      </c>
      <c s="2" r="I131">
        <v>27.8755027</v>
      </c>
      <c s="2" r="J131">
        <v>140.0</v>
      </c>
    </row>
    <row customHeight="1" r="132" ht="15.0">
      <c s="2" r="A132">
        <v>127.0</v>
      </c>
      <c t="s" s="2" r="B132">
        <v>2392</v>
      </c>
      <c t="s" s="2" r="C132">
        <v>2393</v>
      </c>
      <c t="s" s="2" r="D132">
        <v>2394</v>
      </c>
      <c s="2" r="E132">
        <v>5.0</v>
      </c>
      <c s="2" r="F132">
        <v>79.0</v>
      </c>
      <c s="2" r="G132">
        <v>191.0</v>
      </c>
      <c s="2" r="H132">
        <v>125.804878</v>
      </c>
      <c s="2" r="I132">
        <v>23.92592176</v>
      </c>
      <c s="2" r="J132">
        <v>107.0</v>
      </c>
    </row>
    <row customHeight="1" r="133" ht="15.0">
      <c s="2" r="A133">
        <v>128.0</v>
      </c>
      <c t="s" s="2" r="B133">
        <v>2395</v>
      </c>
      <c t="s" s="2" r="C133">
        <v>2396</v>
      </c>
      <c t="s" s="2" r="D133">
        <v>2397</v>
      </c>
      <c s="2" r="E133">
        <v>9.0</v>
      </c>
      <c s="2" r="F133">
        <v>93.0</v>
      </c>
      <c s="2" r="G133">
        <v>190.0</v>
      </c>
      <c s="2" r="H133">
        <v>126.7073171</v>
      </c>
      <c s="2" r="I133">
        <v>22.49687664</v>
      </c>
      <c s="2" r="J133">
        <v>143.0</v>
      </c>
    </row>
    <row customHeight="1" r="134" ht="15.0">
      <c s="2" r="A134">
        <v>129.0</v>
      </c>
      <c t="s" s="2" r="B134">
        <v>2398</v>
      </c>
      <c t="s" s="2" r="C134">
        <v>2399</v>
      </c>
      <c t="s" s="2" r="D134">
        <v>2400</v>
      </c>
      <c s="2" r="E134">
        <v>4.0</v>
      </c>
      <c s="2" r="F134">
        <v>102.0</v>
      </c>
      <c s="2" r="G134">
        <v>205.0</v>
      </c>
      <c s="2" r="H134">
        <v>129.7857143</v>
      </c>
      <c s="2" r="I134">
        <v>16.10314331</v>
      </c>
      <c s="2" r="J134">
        <v>60.0</v>
      </c>
    </row>
    <row customHeight="1" r="135" ht="15.0">
      <c s="2" r="A135">
        <v>130.0</v>
      </c>
      <c t="s" s="2" r="B135">
        <v>2401</v>
      </c>
      <c t="s" s="2" r="C135">
        <v>2402</v>
      </c>
      <c t="s" s="2" r="D135">
        <v>2403</v>
      </c>
      <c s="2" r="E135">
        <v>6.0</v>
      </c>
      <c s="2" r="F135">
        <v>82.0</v>
      </c>
      <c s="2" r="G135">
        <v>184.0</v>
      </c>
      <c s="2" r="H135">
        <v>131.8095238</v>
      </c>
      <c s="2" r="I135">
        <v>22.75044541</v>
      </c>
      <c s="2" r="J135">
        <v>160.0</v>
      </c>
    </row>
    <row customHeight="1" r="136" ht="15.0">
      <c s="2" r="A136">
        <v>131.0</v>
      </c>
      <c t="s" s="2" r="B136">
        <v>2404</v>
      </c>
      <c t="s" s="2" r="C136">
        <v>2405</v>
      </c>
      <c t="s" s="2" r="D136">
        <v>2406</v>
      </c>
      <c s="2" r="E136">
        <v>10.0</v>
      </c>
      <c s="2" r="F136">
        <v>94.0</v>
      </c>
      <c s="2" r="G136">
        <v>186.0</v>
      </c>
      <c s="2" r="H136">
        <v>135.1162791</v>
      </c>
      <c s="2" r="I136">
        <v>20.47370327</v>
      </c>
      <c s="2" r="J136">
        <v>157.0</v>
      </c>
    </row>
    <row customHeight="1" r="137" ht="15.0">
      <c s="2" r="A137">
        <v>132.0</v>
      </c>
      <c t="s" s="2" r="B137">
        <v>2407</v>
      </c>
      <c t="s" s="2" r="C137">
        <v>2408</v>
      </c>
      <c t="s" s="2" r="D137">
        <v>2409</v>
      </c>
      <c s="2" r="E137">
        <v>5.0</v>
      </c>
      <c s="2" r="F137">
        <v>75.0</v>
      </c>
      <c s="2" r="G137">
        <v>187.0</v>
      </c>
      <c s="2" r="H137">
        <v>137.0731707</v>
      </c>
      <c s="2" r="I137">
        <v>20.12084254</v>
      </c>
      <c s="2" r="J137">
        <v>164.0</v>
      </c>
    </row>
    <row customHeight="1" r="138" ht="15.0">
      <c s="2" r="A138">
        <v>133.0</v>
      </c>
      <c t="s" s="2" r="B138">
        <v>2410</v>
      </c>
      <c t="s" s="2" r="C138">
        <v>2411</v>
      </c>
      <c t="s" s="2" r="D138">
        <v>2412</v>
      </c>
      <c s="2" r="E138">
        <v>10.0</v>
      </c>
      <c s="2" r="F138">
        <v>72.0</v>
      </c>
      <c s="2" r="G138">
        <v>290.0</v>
      </c>
      <c s="2" r="H138">
        <v>136.6153846</v>
      </c>
      <c s="2" r="I138">
        <v>31.40277253</v>
      </c>
      <c s="2" r="J138">
        <v>191.0</v>
      </c>
    </row>
    <row customHeight="1" r="139" ht="15.0">
      <c s="2" r="A139">
        <v>134.0</v>
      </c>
      <c t="s" s="2" r="B139">
        <v>2413</v>
      </c>
      <c t="s" s="2" r="C139">
        <v>2414</v>
      </c>
      <c t="s" s="2" r="D139">
        <v>2415</v>
      </c>
      <c s="2" r="E139">
        <v>12.0</v>
      </c>
      <c s="2" r="F139">
        <v>77.0</v>
      </c>
      <c s="2" r="G139">
        <v>188.0</v>
      </c>
      <c s="2" r="H139">
        <v>137.6341463</v>
      </c>
      <c s="2" r="I139">
        <v>24.33681954</v>
      </c>
      <c s="2" r="J139">
        <v>147.0</v>
      </c>
    </row>
    <row customHeight="1" r="140" ht="15.0">
      <c s="2" r="A140">
        <v>135.0</v>
      </c>
      <c t="s" s="2" r="B140">
        <v>2416</v>
      </c>
      <c t="s" s="2" r="C140">
        <v>2417</v>
      </c>
      <c t="s" s="2" r="D140">
        <v>2418</v>
      </c>
      <c s="2" r="E140">
        <v>9.0</v>
      </c>
      <c s="2" r="F140">
        <v>96.0</v>
      </c>
      <c s="2" r="G140">
        <v>198.0</v>
      </c>
      <c s="2" r="H140">
        <v>134.4615385</v>
      </c>
      <c s="2" r="I140">
        <v>24.80988859</v>
      </c>
      <c s="2" r="J140">
        <v>168.0</v>
      </c>
    </row>
    <row customHeight="1" r="141" ht="15.0">
      <c s="2" r="A141">
        <v>136.0</v>
      </c>
      <c t="s" s="2" r="B141">
        <v>2419</v>
      </c>
      <c t="s" s="2" r="C141">
        <v>2420</v>
      </c>
      <c t="s" s="2" r="D141">
        <v>2421</v>
      </c>
      <c s="2" r="E141">
        <v>7.0</v>
      </c>
      <c s="2" r="F141">
        <v>99.0</v>
      </c>
      <c s="2" r="G141">
        <v>195.0</v>
      </c>
      <c s="2" r="H141">
        <v>139.2380952</v>
      </c>
      <c s="2" r="I141">
        <v>22.13788987</v>
      </c>
      <c s="2" r="J141">
        <v>175.0</v>
      </c>
    </row>
    <row customHeight="1" r="142" ht="15.0">
      <c s="2" r="A142">
        <v>137.0</v>
      </c>
      <c t="s" s="2" r="B142">
        <v>2422</v>
      </c>
      <c t="s" s="2" r="C142">
        <v>2423</v>
      </c>
      <c t="s" s="2" r="D142">
        <v>2424</v>
      </c>
      <c s="2" r="E142">
        <v>10.0</v>
      </c>
      <c s="2" r="F142">
        <v>88.0</v>
      </c>
      <c s="2" r="G142">
        <v>194.0</v>
      </c>
      <c s="2" r="H142">
        <v>136.1794872</v>
      </c>
      <c s="2" r="I142">
        <v>21.43549871</v>
      </c>
      <c s="2" r="J142">
        <v>141.0</v>
      </c>
    </row>
    <row customHeight="1" r="143" ht="15.0">
      <c s="2" r="A143">
        <v>138.0</v>
      </c>
      <c t="s" s="2" r="B143">
        <v>2425</v>
      </c>
      <c t="s" s="2" r="C143">
        <v>2426</v>
      </c>
      <c t="s" s="2" r="D143">
        <v>2427</v>
      </c>
      <c s="2" r="E143">
        <v>4.0</v>
      </c>
      <c s="2" r="F143">
        <v>99.0</v>
      </c>
      <c s="2" r="G143">
        <v>163.0</v>
      </c>
      <c s="2" r="H143">
        <v>139.05</v>
      </c>
      <c s="2" r="I143">
        <v>15.15247505</v>
      </c>
      <c s="2" r="J143">
        <v>162.0</v>
      </c>
    </row>
    <row customHeight="1" r="144" ht="15.0">
      <c s="2" r="A144">
        <v>139.0</v>
      </c>
      <c t="s" s="2" r="B144">
        <v>2428</v>
      </c>
      <c t="s" s="2" r="C144">
        <v>2429</v>
      </c>
      <c t="s" s="2" r="D144">
        <v>2430</v>
      </c>
      <c s="2" r="E144">
        <v>4.0</v>
      </c>
      <c s="2" r="F144">
        <v>81.0</v>
      </c>
      <c s="2" r="G144">
        <v>188.0</v>
      </c>
      <c s="2" r="H144">
        <v>140.804878</v>
      </c>
      <c s="2" r="I144">
        <v>23.49490813</v>
      </c>
      <c s="2" r="J144">
        <v>176.0</v>
      </c>
    </row>
    <row customHeight="1" r="145" ht="15.0">
      <c s="2" r="A145">
        <v>140.0</v>
      </c>
      <c t="s" s="2" r="B145">
        <v>2431</v>
      </c>
      <c t="s" s="2" r="C145">
        <v>2432</v>
      </c>
      <c t="s" s="2" r="D145">
        <v>2433</v>
      </c>
      <c s="2" r="E145">
        <v>10.0</v>
      </c>
      <c s="2" r="F145">
        <v>84.0</v>
      </c>
      <c s="2" r="G145">
        <v>192.0</v>
      </c>
      <c s="2" r="H145">
        <v>141.1463415</v>
      </c>
      <c s="2" r="I145">
        <v>23.4776084</v>
      </c>
      <c s="2" r="J145">
        <v>178.0</v>
      </c>
    </row>
    <row customHeight="1" r="146" ht="15.0">
      <c s="2" r="A146">
        <v>141.0</v>
      </c>
      <c t="s" s="2" r="B146">
        <v>2434</v>
      </c>
      <c t="s" s="2" r="C146">
        <v>2435</v>
      </c>
      <c t="s" s="2" r="D146">
        <v>2436</v>
      </c>
      <c s="2" r="E146">
        <v>6.0</v>
      </c>
      <c s="2" r="F146">
        <v>70.0</v>
      </c>
      <c s="2" r="G146">
        <v>190.0</v>
      </c>
      <c s="2" r="H146">
        <v>137.0</v>
      </c>
      <c s="2" r="I146">
        <v>28.98638519</v>
      </c>
      <c s="2" r="J146">
        <v>133.0</v>
      </c>
    </row>
    <row customHeight="1" r="147" ht="15.0">
      <c s="2" r="A147">
        <v>142.0</v>
      </c>
      <c t="s" s="2" r="B147">
        <v>2437</v>
      </c>
      <c t="s" s="2" r="C147">
        <v>2438</v>
      </c>
      <c t="s" s="2" r="D147">
        <v>2439</v>
      </c>
      <c s="2" r="E147">
        <v>9.0</v>
      </c>
      <c s="2" r="F147">
        <v>98.0</v>
      </c>
      <c s="2" r="G147">
        <v>200.0</v>
      </c>
      <c s="2" r="H147">
        <v>142.075</v>
      </c>
      <c s="2" r="I147">
        <v>23.12940499</v>
      </c>
      <c s="2" r="J147">
        <v>173.0</v>
      </c>
    </row>
    <row customHeight="1" r="148" ht="15.0">
      <c s="2" r="A148">
        <v>143.0</v>
      </c>
      <c t="s" s="2" r="B148">
        <v>2440</v>
      </c>
      <c t="s" s="2" r="C148">
        <v>2441</v>
      </c>
      <c t="s" s="2" r="D148">
        <v>2442</v>
      </c>
      <c s="2" r="E148">
        <v>4.0</v>
      </c>
      <c s="2" r="F148">
        <v>93.0</v>
      </c>
      <c s="2" r="G148">
        <v>200.0</v>
      </c>
      <c s="2" r="H148">
        <v>143.0769231</v>
      </c>
      <c s="2" r="I148">
        <v>24.35989202</v>
      </c>
      <c s="2" r="J148">
        <v>151.0</v>
      </c>
    </row>
    <row customHeight="1" r="149" ht="15.0">
      <c s="2" r="A149">
        <v>144.0</v>
      </c>
      <c t="s" s="2" r="B149">
        <v>2443</v>
      </c>
      <c t="s" s="2" r="C149">
        <v>2444</v>
      </c>
      <c t="s" s="2" r="D149">
        <v>2445</v>
      </c>
      <c s="2" r="E149">
        <v>12.0</v>
      </c>
      <c s="2" r="F149">
        <v>78.0</v>
      </c>
      <c s="2" r="G149">
        <v>197.0</v>
      </c>
      <c s="2" r="H149">
        <v>144.1025641</v>
      </c>
      <c s="2" r="I149">
        <v>25.17303693</v>
      </c>
      <c s="2" r="J149">
        <v>188.0</v>
      </c>
    </row>
    <row customHeight="1" r="150" ht="15.0">
      <c s="2" r="A150">
        <v>145.0</v>
      </c>
      <c t="s" s="2" r="B150">
        <v>2446</v>
      </c>
      <c t="s" s="2" r="C150">
        <v>2447</v>
      </c>
      <c t="s" s="2" r="D150">
        <v>2448</v>
      </c>
      <c s="2" r="E150">
        <v>5.0</v>
      </c>
      <c s="2" r="F150">
        <v>88.0</v>
      </c>
      <c s="2" r="G150">
        <v>187.0</v>
      </c>
      <c s="2" r="H150">
        <v>139.5833333</v>
      </c>
      <c s="2" r="I150">
        <v>26.56268791</v>
      </c>
      <c s="2" r="J150">
        <v>172.0</v>
      </c>
    </row>
    <row customHeight="1" r="151" ht="15.0">
      <c s="2" r="A151">
        <v>146.0</v>
      </c>
      <c t="s" s="2" r="B151">
        <v>2449</v>
      </c>
      <c t="s" s="2" r="C151">
        <v>2450</v>
      </c>
      <c t="s" s="2" r="D151">
        <v>2451</v>
      </c>
      <c s="2" r="E151">
        <v>12.0</v>
      </c>
      <c s="2" r="F151">
        <v>83.0</v>
      </c>
      <c s="2" r="G151">
        <v>195.0</v>
      </c>
      <c s="2" r="H151">
        <v>145.0</v>
      </c>
      <c s="2" r="I151">
        <v>20.68320265</v>
      </c>
      <c s="2" r="J151">
        <v>155.0</v>
      </c>
    </row>
    <row customHeight="1" r="152" ht="15.0">
      <c s="2" r="A152">
        <v>147.0</v>
      </c>
      <c t="s" s="2" r="B152">
        <v>2452</v>
      </c>
      <c t="s" s="2" r="C152">
        <v>2453</v>
      </c>
      <c t="s" s="2" r="D152">
        <v>2454</v>
      </c>
      <c s="2" r="E152">
        <v>11.0</v>
      </c>
      <c s="2" r="F152">
        <v>102.0</v>
      </c>
      <c s="2" r="G152">
        <v>195.0</v>
      </c>
      <c s="2" r="H152">
        <v>146.875</v>
      </c>
      <c s="2" r="I152">
        <v>21.68431173</v>
      </c>
      <c s="2" r="J152">
        <v>152.0</v>
      </c>
    </row>
    <row customHeight="1" r="153" ht="15.0">
      <c s="2" r="A153">
        <v>148.0</v>
      </c>
      <c t="s" s="2" r="B153">
        <v>2455</v>
      </c>
      <c t="s" s="2" r="C153">
        <v>2456</v>
      </c>
      <c t="s" s="2" r="D153">
        <v>2457</v>
      </c>
      <c s="2" r="E153">
        <v>4.0</v>
      </c>
      <c s="2" r="F153">
        <v>76.0</v>
      </c>
      <c s="2" r="G153">
        <v>255.0</v>
      </c>
      <c s="2" r="H153">
        <v>138.3939394</v>
      </c>
      <c s="2" r="I153">
        <v>36.07898691</v>
      </c>
      <c s="2" r="J153">
        <v>158.0</v>
      </c>
    </row>
    <row customHeight="1" r="154" ht="15.0">
      <c s="2" r="A154">
        <v>149.0</v>
      </c>
      <c t="s" s="2" r="B154">
        <v>2458</v>
      </c>
      <c t="s" s="2" r="C154">
        <v>2459</v>
      </c>
      <c t="s" s="2" r="D154">
        <v>2460</v>
      </c>
      <c s="2" r="E154">
        <v>4.0</v>
      </c>
      <c s="2" r="F154">
        <v>77.0</v>
      </c>
      <c s="2" r="G154">
        <v>199.0</v>
      </c>
      <c s="2" r="H154">
        <v>142.5833333</v>
      </c>
      <c s="2" r="I154">
        <v>29.86764786</v>
      </c>
      <c s="2" r="J154">
        <v>185.0</v>
      </c>
    </row>
    <row customHeight="1" r="155" ht="15.0">
      <c s="2" r="A155">
        <v>150.0</v>
      </c>
      <c t="s" s="2" r="B155">
        <v>2461</v>
      </c>
      <c t="s" s="2" r="C155">
        <v>2462</v>
      </c>
      <c t="s" s="2" r="D155">
        <v>2463</v>
      </c>
      <c s="2" r="E155">
        <v>6.0</v>
      </c>
      <c s="2" r="F155">
        <v>106.0</v>
      </c>
      <c s="2" r="G155">
        <v>194.0</v>
      </c>
      <c s="2" r="H155">
        <v>148.1794872</v>
      </c>
      <c s="2" r="I155">
        <v>18.03539511</v>
      </c>
      <c s="2" r="J155">
        <v>163.0</v>
      </c>
    </row>
    <row customHeight="1" r="156" ht="15.0">
      <c s="2" r="A156">
        <v>151.0</v>
      </c>
      <c t="s" s="2" r="B156">
        <v>2464</v>
      </c>
      <c t="s" s="2" r="C156">
        <v>2465</v>
      </c>
      <c t="s" s="2" r="D156">
        <v>2466</v>
      </c>
      <c s="2" r="E156">
        <v>9.0</v>
      </c>
      <c s="2" r="F156">
        <v>126.0</v>
      </c>
      <c s="2" r="G156">
        <v>199.0</v>
      </c>
      <c s="2" r="H156">
        <v>151.7</v>
      </c>
      <c s="2" r="I156">
        <v>15.22530788</v>
      </c>
      <c s="2" r="J156">
        <v>198.0</v>
      </c>
    </row>
    <row customHeight="1" r="157" ht="15.0">
      <c s="2" r="A157">
        <v>152.0</v>
      </c>
      <c t="s" s="2" r="B157">
        <v>2467</v>
      </c>
      <c t="s" s="2" r="C157">
        <v>2468</v>
      </c>
      <c t="s" s="2" r="D157">
        <v>2469</v>
      </c>
      <c s="2" r="E157">
        <v>8.0</v>
      </c>
      <c s="2" r="F157">
        <v>74.0</v>
      </c>
      <c s="2" r="G157">
        <v>187.0</v>
      </c>
      <c s="2" r="H157">
        <v>147.7297297</v>
      </c>
      <c s="2" r="I157">
        <v>21.96760348</v>
      </c>
      <c s="2" r="J157">
        <v>154.0</v>
      </c>
    </row>
    <row customHeight="1" r="158" ht="15.0">
      <c s="2" r="A158">
        <v>153.0</v>
      </c>
      <c t="s" s="2" r="B158">
        <v>2470</v>
      </c>
      <c t="s" s="2" r="C158">
        <v>2471</v>
      </c>
      <c t="s" s="2" r="D158">
        <v>2472</v>
      </c>
      <c s="2" r="E158">
        <v>10.0</v>
      </c>
      <c s="2" r="F158">
        <v>101.0</v>
      </c>
      <c s="2" r="G158">
        <v>189.0</v>
      </c>
      <c s="2" r="H158">
        <v>153.0555556</v>
      </c>
      <c s="2" r="I158">
        <v>16.33663988</v>
      </c>
      <c s="2" r="J158">
        <v>235.0</v>
      </c>
    </row>
    <row customHeight="1" r="159" ht="15.0">
      <c s="2" r="A159">
        <v>154.0</v>
      </c>
      <c t="s" s="2" r="B159">
        <v>2473</v>
      </c>
      <c t="s" s="2" r="C159">
        <v>2474</v>
      </c>
      <c t="s" s="2" r="D159">
        <v>2475</v>
      </c>
      <c s="2" r="E159">
        <v>4.0</v>
      </c>
      <c s="2" r="F159">
        <v>125.0</v>
      </c>
      <c s="2" r="G159">
        <v>199.0</v>
      </c>
      <c s="2" r="H159">
        <v>155.8648649</v>
      </c>
      <c s="2" r="I159">
        <v>16.23336931</v>
      </c>
      <c s="2" r="J159">
        <v>240.0</v>
      </c>
    </row>
    <row customHeight="1" r="160" ht="15.0">
      <c s="2" r="A160">
        <v>155.0</v>
      </c>
      <c t="s" s="2" r="B160">
        <v>2476</v>
      </c>
      <c t="s" s="2" r="C160">
        <v>2477</v>
      </c>
      <c t="s" s="2" r="D160">
        <v>2478</v>
      </c>
      <c s="2" r="E160">
        <v>10.0</v>
      </c>
      <c s="2" r="F160">
        <v>104.0</v>
      </c>
      <c s="2" r="G160">
        <v>197.0</v>
      </c>
      <c s="2" r="H160">
        <v>156.9189189</v>
      </c>
      <c s="2" r="I160">
        <v>15.85641379</v>
      </c>
      <c s="2" r="J160">
        <v>139.0</v>
      </c>
    </row>
    <row customHeight="1" r="161" ht="15.0">
      <c s="2" r="A161">
        <v>156.0</v>
      </c>
      <c t="s" s="2" r="B161">
        <v>2479</v>
      </c>
      <c t="s" s="2" r="C161">
        <v>2480</v>
      </c>
      <c t="s" s="2" r="D161">
        <v>2481</v>
      </c>
      <c s="2" r="E161">
        <v>8.0</v>
      </c>
      <c s="2" r="F161">
        <v>111.0</v>
      </c>
      <c s="2" r="G161">
        <v>206.0</v>
      </c>
      <c s="2" r="H161">
        <v>155.0857143</v>
      </c>
      <c s="2" r="I161">
        <v>21.20831566</v>
      </c>
      <c s="2" r="J161">
        <v>78.0</v>
      </c>
    </row>
    <row customHeight="1" r="162" ht="15.0">
      <c s="2" r="A162">
        <v>157.0</v>
      </c>
      <c t="s" s="2" r="B162">
        <v>2482</v>
      </c>
      <c t="s" s="2" r="C162">
        <v>2483</v>
      </c>
      <c t="s" s="2" r="D162">
        <v>2484</v>
      </c>
      <c s="2" r="E162">
        <v>11.0</v>
      </c>
      <c s="2" r="F162">
        <v>104.0</v>
      </c>
      <c s="2" r="G162">
        <v>199.0</v>
      </c>
      <c s="2" r="H162">
        <v>156.5</v>
      </c>
      <c s="2" r="I162">
        <v>28.21494876</v>
      </c>
      <c s="2" r="J162">
        <v>194.0</v>
      </c>
    </row>
    <row customHeight="1" r="163" ht="15.0">
      <c s="2" r="A163">
        <v>158.0</v>
      </c>
      <c t="s" s="2" r="B163">
        <v>2485</v>
      </c>
      <c t="s" s="2" r="C163">
        <v>2486</v>
      </c>
      <c t="s" s="2" r="D163">
        <v>2487</v>
      </c>
      <c s="2" r="E163">
        <v>4.0</v>
      </c>
      <c s="2" r="F163">
        <v>93.0</v>
      </c>
      <c s="2" r="G163">
        <v>187.0</v>
      </c>
      <c s="2" r="H163">
        <v>151.90625</v>
      </c>
      <c s="2" r="I163">
        <v>23.60794275</v>
      </c>
      <c s="2" r="J163">
        <v>241.0</v>
      </c>
    </row>
    <row customHeight="1" r="164" ht="15.0">
      <c s="2" r="A164">
        <v>159.0</v>
      </c>
      <c t="s" s="2" r="B164">
        <v>2488</v>
      </c>
      <c t="s" s="2" r="C164">
        <v>2489</v>
      </c>
      <c t="s" s="2" r="D164">
        <v>2490</v>
      </c>
      <c s="2" r="E164">
        <v>7.0</v>
      </c>
      <c s="2" r="F164">
        <v>89.0</v>
      </c>
      <c s="2" r="G164">
        <v>215.0</v>
      </c>
      <c s="2" r="H164">
        <v>154.4242424</v>
      </c>
      <c s="2" r="I164">
        <v>25.67280167</v>
      </c>
      <c s="2" r="J164">
        <v>186.0</v>
      </c>
    </row>
    <row customHeight="1" r="165" ht="15.0">
      <c s="2" r="A165">
        <v>160.0</v>
      </c>
      <c t="s" s="2" r="B165">
        <v>2491</v>
      </c>
      <c t="s" s="2" r="C165">
        <v>2492</v>
      </c>
      <c t="s" s="2" r="D165">
        <v>2493</v>
      </c>
      <c s="2" r="E165">
        <v>4.0</v>
      </c>
      <c s="2" r="F165">
        <v>84.0</v>
      </c>
      <c s="2" r="G165">
        <v>180.0</v>
      </c>
      <c s="2" r="H165">
        <v>128.7619048</v>
      </c>
      <c s="2" r="I165">
        <v>23.27865313</v>
      </c>
      <c s="2" r="J165">
        <v>135.0</v>
      </c>
    </row>
    <row customHeight="1" r="166" ht="15.0">
      <c s="2" r="A166">
        <v>161.0</v>
      </c>
      <c t="s" s="2" r="B166">
        <v>2494</v>
      </c>
      <c t="s" s="2" r="C166">
        <v>2495</v>
      </c>
      <c t="s" s="2" r="D166">
        <v>2496</v>
      </c>
      <c s="2" r="E166">
        <v>4.0</v>
      </c>
      <c s="2" r="F166">
        <v>89.0</v>
      </c>
      <c s="2" r="G166">
        <v>200.0</v>
      </c>
      <c s="2" r="H166">
        <v>149.7931034</v>
      </c>
      <c s="2" r="I166">
        <v>29.85294915</v>
      </c>
      <c s="2" r="J166">
        <v>142.0</v>
      </c>
    </row>
    <row customHeight="1" r="167" ht="15.0">
      <c s="2" r="A167">
        <v>162.0</v>
      </c>
      <c t="s" s="2" r="B167">
        <v>2497</v>
      </c>
      <c t="s" s="2" r="C167">
        <v>2498</v>
      </c>
      <c t="s" s="2" r="D167">
        <v>2499</v>
      </c>
      <c s="2" r="E167">
        <v>11.0</v>
      </c>
      <c s="2" r="F167">
        <v>110.0</v>
      </c>
      <c s="2" r="G167">
        <v>189.0</v>
      </c>
      <c s="2" r="H167">
        <v>153.3548387</v>
      </c>
      <c s="2" r="I167">
        <v>21.631143</v>
      </c>
      <c s="2" r="J167">
        <v>217.0</v>
      </c>
    </row>
    <row customHeight="1" r="168" ht="15.0">
      <c s="2" r="A168">
        <v>163.0</v>
      </c>
      <c t="s" s="2" r="B168">
        <v>2500</v>
      </c>
      <c t="s" s="2" r="C168">
        <v>2501</v>
      </c>
      <c t="s" s="2" r="D168">
        <v>2502</v>
      </c>
      <c s="2" r="E168">
        <v>11.0</v>
      </c>
      <c s="2" r="F168">
        <v>128.0</v>
      </c>
      <c s="2" r="G168">
        <v>193.0</v>
      </c>
      <c s="2" r="H168">
        <v>160.3142857</v>
      </c>
      <c s="2" r="I168">
        <v>16.09040784</v>
      </c>
      <c s="2" r="J168">
        <v>153.0</v>
      </c>
    </row>
    <row customHeight="1" r="169" ht="15.0">
      <c s="2" r="A169">
        <v>164.0</v>
      </c>
      <c t="s" s="2" r="B169">
        <v>2503</v>
      </c>
      <c t="s" s="2" r="C169">
        <v>2504</v>
      </c>
      <c t="s" s="2" r="D169">
        <v>2505</v>
      </c>
      <c s="2" r="E169">
        <v>6.0</v>
      </c>
      <c s="2" r="F169">
        <v>123.0</v>
      </c>
      <c s="2" r="G169">
        <v>197.0</v>
      </c>
      <c s="2" r="H169">
        <v>160.9142857</v>
      </c>
      <c s="2" r="I169">
        <v>19.36472703</v>
      </c>
      <c s="2" r="J169">
        <v>187.0</v>
      </c>
    </row>
    <row customHeight="1" r="170" ht="15.0">
      <c s="2" r="A170">
        <v>165.0</v>
      </c>
      <c t="s" s="2" r="B170">
        <v>2506</v>
      </c>
      <c t="s" s="2" r="C170">
        <v>2507</v>
      </c>
      <c t="s" s="2" r="D170">
        <v>2508</v>
      </c>
      <c s="2" r="E170">
        <v>10.0</v>
      </c>
      <c s="2" r="F170">
        <v>100.0</v>
      </c>
      <c s="2" r="G170">
        <v>200.0</v>
      </c>
      <c s="2" r="H170">
        <v>159.8529412</v>
      </c>
      <c s="2" r="I170">
        <v>21.01698522</v>
      </c>
      <c s="2" r="J170">
        <v>212.0</v>
      </c>
    </row>
    <row customHeight="1" r="171" ht="15.0">
      <c s="2" r="A171">
        <v>166.0</v>
      </c>
      <c t="s" s="2" r="B171">
        <v>2509</v>
      </c>
      <c t="s" s="2" r="C171">
        <v>2510</v>
      </c>
      <c t="s" s="2" r="D171">
        <v>2511</v>
      </c>
      <c s="2" r="E171">
        <v>9.0</v>
      </c>
      <c s="2" r="F171">
        <v>104.0</v>
      </c>
      <c s="2" r="G171">
        <v>233.0</v>
      </c>
      <c s="2" r="H171">
        <v>163.4857143</v>
      </c>
      <c s="2" r="I171">
        <v>23.00729254</v>
      </c>
      <c s="2" r="J171">
        <v>146.0</v>
      </c>
    </row>
    <row customHeight="1" r="172" ht="15.0">
      <c s="2" r="A172">
        <v>167.0</v>
      </c>
      <c t="s" s="2" r="B172">
        <v>2512</v>
      </c>
      <c t="s" s="2" r="C172">
        <v>2513</v>
      </c>
      <c t="s" s="2" r="D172">
        <v>2514</v>
      </c>
      <c s="2" r="E172">
        <v>5.0</v>
      </c>
      <c s="2" r="F172">
        <v>108.0</v>
      </c>
      <c s="2" r="G172">
        <v>197.0</v>
      </c>
      <c s="2" r="H172">
        <v>155.137931</v>
      </c>
      <c s="2" r="I172">
        <v>23.43255051</v>
      </c>
      <c s="2" r="J172">
        <v>239.0</v>
      </c>
    </row>
    <row customHeight="1" r="173" ht="15.0">
      <c s="2" r="A173">
        <v>168.0</v>
      </c>
      <c t="s" s="2" r="B173">
        <v>2515</v>
      </c>
      <c t="s" s="2" r="C173">
        <v>2516</v>
      </c>
      <c t="s" s="2" r="D173">
        <v>2517</v>
      </c>
      <c s="2" r="E173">
        <v>9.0</v>
      </c>
      <c s="2" r="F173">
        <v>94.0</v>
      </c>
      <c s="2" r="G173">
        <v>200.0</v>
      </c>
      <c s="2" r="H173">
        <v>161.5625</v>
      </c>
      <c s="2" r="I173">
        <v>23.45066297</v>
      </c>
      <c s="2" r="J173">
        <v>247.0</v>
      </c>
    </row>
    <row customHeight="1" r="174" ht="15.0">
      <c s="2" r="A174">
        <v>169.0</v>
      </c>
      <c t="s" s="2" r="B174">
        <v>2518</v>
      </c>
      <c t="s" s="2" r="C174">
        <v>2519</v>
      </c>
      <c t="s" s="2" r="D174">
        <v>2520</v>
      </c>
      <c s="2" r="E174">
        <v>10.0</v>
      </c>
      <c s="2" r="F174">
        <v>114.0</v>
      </c>
      <c s="2" r="G174">
        <v>214.0</v>
      </c>
      <c s="2" r="H174">
        <v>156.7037037</v>
      </c>
      <c s="2" r="I174">
        <v>24.57914626</v>
      </c>
      <c s="2" r="J174">
        <v>197.0</v>
      </c>
    </row>
    <row customHeight="1" r="175" ht="15.0">
      <c s="2" r="A175">
        <v>170.0</v>
      </c>
      <c t="s" s="2" r="B175">
        <v>2521</v>
      </c>
      <c t="s" s="2" r="C175">
        <v>2522</v>
      </c>
      <c t="s" s="2" r="D175">
        <v>2523</v>
      </c>
      <c s="2" r="E175">
        <v>4.0</v>
      </c>
      <c s="2" r="F175">
        <v>125.0</v>
      </c>
      <c s="2" r="G175">
        <v>196.0</v>
      </c>
      <c s="2" r="H175">
        <v>164.3939394</v>
      </c>
      <c s="2" r="I175">
        <v>18.32028085</v>
      </c>
      <c s="2" r="J175">
        <v>184.0</v>
      </c>
    </row>
    <row customHeight="1" r="176" ht="15.0">
      <c s="2" r="A176">
        <v>171.0</v>
      </c>
      <c t="s" s="2" r="B176">
        <v>2524</v>
      </c>
      <c t="s" s="2" r="C176">
        <v>2525</v>
      </c>
      <c t="s" s="2" r="D176">
        <v>2526</v>
      </c>
      <c s="2" r="E176">
        <v>10.0</v>
      </c>
      <c s="2" r="F176">
        <v>129.0</v>
      </c>
      <c s="2" r="G176">
        <v>230.0</v>
      </c>
      <c s="2" r="H176">
        <v>163.1612903</v>
      </c>
      <c s="2" r="I176">
        <v>20.89620551</v>
      </c>
      <c s="2" r="J176">
        <v>233.0</v>
      </c>
    </row>
    <row customHeight="1" r="177" ht="15.0">
      <c s="2" r="A177">
        <v>172.0</v>
      </c>
      <c t="s" s="2" r="B177">
        <v>2527</v>
      </c>
      <c t="s" s="2" r="C177">
        <v>2528</v>
      </c>
      <c t="s" s="2" r="D177">
        <v>2529</v>
      </c>
      <c s="2" r="E177">
        <v>4.0</v>
      </c>
      <c s="2" r="F177">
        <v>129.0</v>
      </c>
      <c s="2" r="G177">
        <v>211.0</v>
      </c>
      <c s="2" r="H177">
        <v>168.1142857</v>
      </c>
      <c s="2" r="I177">
        <v>21.46062365</v>
      </c>
      <c s="2" r="J177">
        <v>104.0</v>
      </c>
    </row>
    <row customHeight="1" r="178" ht="15.0">
      <c s="2" r="A178">
        <v>173.0</v>
      </c>
      <c t="s" s="2" r="B178">
        <v>2530</v>
      </c>
      <c t="s" s="2" r="C178">
        <v>2531</v>
      </c>
      <c t="s" s="2" r="D178">
        <v>2532</v>
      </c>
      <c s="2" r="E178">
        <v>12.0</v>
      </c>
      <c s="2" r="F178">
        <v>135.0</v>
      </c>
      <c s="2" r="G178">
        <v>207.0</v>
      </c>
      <c s="2" r="H178">
        <v>166.2727273</v>
      </c>
      <c s="2" r="I178">
        <v>17.29822679</v>
      </c>
      <c s="2" r="J178">
        <v>80.0</v>
      </c>
    </row>
    <row customHeight="1" r="179" ht="15.0">
      <c s="2" r="A179">
        <v>174.0</v>
      </c>
      <c t="s" s="2" r="B179">
        <v>2533</v>
      </c>
      <c t="s" s="2" r="C179">
        <v>2534</v>
      </c>
      <c t="s" s="2" r="D179">
        <v>2535</v>
      </c>
      <c s="2" r="E179">
        <v>8.0</v>
      </c>
      <c s="2" r="F179">
        <v>100.0</v>
      </c>
      <c s="2" r="G179">
        <v>194.0</v>
      </c>
      <c s="2" r="H179">
        <v>161.0740741</v>
      </c>
      <c s="2" r="I179">
        <v>25.48045864</v>
      </c>
      <c s="2" r="J179">
        <v>206.0</v>
      </c>
    </row>
    <row customHeight="1" r="180" ht="15.0">
      <c s="2" r="A180">
        <v>175.0</v>
      </c>
      <c t="s" s="2" r="B180">
        <v>2536</v>
      </c>
      <c t="s" s="2" r="C180">
        <v>2537</v>
      </c>
      <c t="s" s="2" r="D180">
        <v>2538</v>
      </c>
      <c s="2" r="E180">
        <v>4.0</v>
      </c>
      <c s="2" r="F180">
        <v>121.0</v>
      </c>
      <c s="2" r="G180">
        <v>201.0</v>
      </c>
      <c s="2" r="H180">
        <v>167.4375</v>
      </c>
      <c s="2" r="I180">
        <v>19.33089739</v>
      </c>
      <c s="2" r="J180">
        <v>227.0</v>
      </c>
    </row>
    <row customHeight="1" r="181" ht="15.0">
      <c s="2" r="A181">
        <v>176.0</v>
      </c>
      <c t="s" s="2" r="B181">
        <v>2539</v>
      </c>
      <c t="s" s="2" r="C181">
        <v>2540</v>
      </c>
      <c t="s" s="2" r="D181">
        <v>2541</v>
      </c>
      <c s="2" r="E181">
        <v>9.0</v>
      </c>
      <c s="2" r="F181">
        <v>104.0</v>
      </c>
      <c s="2" r="G181">
        <v>210.0</v>
      </c>
      <c s="2" r="H181">
        <v>160.6153846</v>
      </c>
      <c s="2" r="I181">
        <v>23.40952621</v>
      </c>
      <c s="2" r="J181">
        <v>204.0</v>
      </c>
    </row>
    <row customHeight="1" r="182" ht="15.0">
      <c s="2" r="A182">
        <v>177.0</v>
      </c>
      <c t="s" s="2" r="B182">
        <v>2542</v>
      </c>
      <c t="s" s="2" r="C182">
        <v>2543</v>
      </c>
      <c t="s" s="2" r="D182">
        <v>2544</v>
      </c>
      <c s="2" r="E182">
        <v>9.0</v>
      </c>
      <c s="2" r="F182">
        <v>129.0</v>
      </c>
      <c s="2" r="G182">
        <v>198.0</v>
      </c>
      <c s="2" r="H182">
        <v>167.1290323</v>
      </c>
      <c s="2" r="I182">
        <v>18.60409586</v>
      </c>
      <c s="2" r="J182"/>
    </row>
    <row customHeight="1" r="183" ht="15.0">
      <c s="2" r="A183">
        <v>178.0</v>
      </c>
      <c t="s" s="2" r="B183">
        <v>2545</v>
      </c>
      <c t="s" s="2" r="C183">
        <v>2546</v>
      </c>
      <c t="s" s="2" r="D183">
        <v>2547</v>
      </c>
      <c s="2" r="E183">
        <v>10.0</v>
      </c>
      <c s="2" r="F183">
        <v>130.0</v>
      </c>
      <c s="2" r="G183">
        <v>218.0</v>
      </c>
      <c s="2" r="H183">
        <v>168.7741935</v>
      </c>
      <c s="2" r="I183">
        <v>18.92721147</v>
      </c>
      <c s="2" r="J183">
        <v>228.0</v>
      </c>
    </row>
    <row customHeight="1" r="184" ht="15.0">
      <c s="2" r="A184">
        <v>179.0</v>
      </c>
      <c t="s" s="2" r="B184">
        <v>2548</v>
      </c>
      <c t="s" s="2" r="C184">
        <v>2549</v>
      </c>
      <c t="s" s="2" r="D184">
        <v>2550</v>
      </c>
      <c s="2" r="E184">
        <v>9.0</v>
      </c>
      <c s="2" r="F184">
        <v>120.0</v>
      </c>
      <c s="2" r="G184">
        <v>200.0</v>
      </c>
      <c s="2" r="H184">
        <v>169.625</v>
      </c>
      <c s="2" r="I184">
        <v>20.14284923</v>
      </c>
      <c s="2" r="J184"/>
    </row>
    <row customHeight="1" r="185" ht="15.0">
      <c s="2" r="A185">
        <v>180.0</v>
      </c>
      <c t="s" s="2" r="B185">
        <v>2551</v>
      </c>
      <c t="s" s="2" r="C185">
        <v>2552</v>
      </c>
      <c t="s" s="2" r="D185">
        <v>2553</v>
      </c>
      <c s="2" r="E185">
        <v>9.0</v>
      </c>
      <c s="2" r="F185">
        <v>108.0</v>
      </c>
      <c s="2" r="G185">
        <v>199.0</v>
      </c>
      <c s="2" r="H185">
        <v>161.4</v>
      </c>
      <c s="2" r="I185">
        <v>26.19312887</v>
      </c>
      <c s="2" r="J185">
        <v>208.0</v>
      </c>
    </row>
    <row customHeight="1" r="186" ht="15.0">
      <c s="2" r="A186">
        <v>181.0</v>
      </c>
      <c t="s" s="2" r="B186">
        <v>2554</v>
      </c>
      <c t="s" s="2" r="C186">
        <v>2555</v>
      </c>
      <c t="s" s="2" r="D186">
        <v>2556</v>
      </c>
      <c s="2" r="E186">
        <v>12.0</v>
      </c>
      <c s="2" r="F186">
        <v>112.0</v>
      </c>
      <c s="2" r="G186">
        <v>198.0</v>
      </c>
      <c s="2" r="H186">
        <v>164.7777778</v>
      </c>
      <c s="2" r="I186">
        <v>24.33764548</v>
      </c>
      <c s="2" r="J186">
        <v>220.0</v>
      </c>
    </row>
    <row customHeight="1" r="187" ht="15.0">
      <c s="2" r="A187">
        <v>182.0</v>
      </c>
      <c t="s" s="2" r="B187">
        <v>2557</v>
      </c>
      <c t="s" s="2" r="C187">
        <v>2558</v>
      </c>
      <c t="s" s="2" r="D187">
        <v>2559</v>
      </c>
      <c s="2" r="E187">
        <v>4.0</v>
      </c>
      <c s="2" r="F187">
        <v>95.0</v>
      </c>
      <c s="2" r="G187">
        <v>254.0</v>
      </c>
      <c s="2" r="H187">
        <v>166.8518519</v>
      </c>
      <c s="2" r="I187">
        <v>29.56562532</v>
      </c>
      <c s="2" r="J187">
        <v>214.0</v>
      </c>
    </row>
    <row customHeight="1" r="188" ht="15.0">
      <c s="2" r="A188">
        <v>183.0</v>
      </c>
      <c t="s" s="2" r="B188">
        <v>2560</v>
      </c>
      <c t="s" s="2" r="C188">
        <v>2561</v>
      </c>
      <c t="s" s="2" r="D188">
        <v>2562</v>
      </c>
      <c s="2" r="E188">
        <v>4.0</v>
      </c>
      <c s="2" r="F188">
        <v>118.0</v>
      </c>
      <c s="2" r="G188">
        <v>194.0</v>
      </c>
      <c s="2" r="H188">
        <v>163.12</v>
      </c>
      <c s="2" r="I188">
        <v>20.61517887</v>
      </c>
      <c s="2" r="J188">
        <v>170.0</v>
      </c>
    </row>
    <row customHeight="1" r="189" ht="15.0">
      <c s="2" r="A189">
        <v>184.0</v>
      </c>
      <c t="s" s="2" r="B189">
        <v>2563</v>
      </c>
      <c t="s" s="2" r="C189">
        <v>2564</v>
      </c>
      <c t="s" s="2" r="D189">
        <v>2565</v>
      </c>
      <c s="2" r="E189">
        <v>6.0</v>
      </c>
      <c s="2" r="F189">
        <v>131.0</v>
      </c>
      <c s="2" r="G189">
        <v>219.0</v>
      </c>
      <c s="2" r="H189">
        <v>162.5833333</v>
      </c>
      <c s="2" r="I189">
        <v>21.75031928</v>
      </c>
      <c s="2" r="J189">
        <v>216.0</v>
      </c>
    </row>
    <row customHeight="1" r="190" ht="15.0">
      <c s="2" r="A190">
        <v>185.0</v>
      </c>
      <c t="s" s="2" r="B190">
        <v>2566</v>
      </c>
      <c t="s" s="2" r="C190">
        <v>2567</v>
      </c>
      <c t="s" s="2" r="D190">
        <v>2568</v>
      </c>
      <c s="2" r="E190">
        <v>10.0</v>
      </c>
      <c s="2" r="F190">
        <v>94.0</v>
      </c>
      <c s="2" r="G190">
        <v>196.0</v>
      </c>
      <c s="2" r="H190">
        <v>154.1578947</v>
      </c>
      <c s="2" r="I190">
        <v>24.9172592</v>
      </c>
      <c s="2" r="J190">
        <v>243.0</v>
      </c>
    </row>
    <row customHeight="1" r="191" ht="15.0">
      <c s="2" r="A191">
        <v>186.0</v>
      </c>
      <c t="s" s="2" r="B191">
        <v>2569</v>
      </c>
      <c t="s" s="2" r="C191">
        <v>2570</v>
      </c>
      <c t="s" s="2" r="D191">
        <v>2571</v>
      </c>
      <c s="2" r="E191">
        <v>8.0</v>
      </c>
      <c s="2" r="F191">
        <v>117.0</v>
      </c>
      <c s="2" r="G191">
        <v>209.0</v>
      </c>
      <c s="2" r="H191">
        <v>164.2916667</v>
      </c>
      <c s="2" r="I191">
        <v>23.90690132</v>
      </c>
      <c s="2" r="J191">
        <v>209.0</v>
      </c>
    </row>
    <row customHeight="1" r="192" ht="15.0">
      <c s="2" r="A192">
        <v>187.0</v>
      </c>
      <c t="s" s="2" r="B192">
        <v>2572</v>
      </c>
      <c t="s" s="2" r="C192">
        <v>2573</v>
      </c>
      <c t="s" s="2" r="D192">
        <v>2574</v>
      </c>
      <c s="2" r="E192">
        <v>5.0</v>
      </c>
      <c s="2" r="F192">
        <v>117.0</v>
      </c>
      <c s="2" r="G192">
        <v>203.0</v>
      </c>
      <c s="2" r="H192">
        <v>165.56</v>
      </c>
      <c s="2" r="I192">
        <v>24.42962136</v>
      </c>
      <c s="2" r="J192"/>
    </row>
    <row customHeight="1" r="193" ht="15.0">
      <c s="2" r="A193">
        <v>188.0</v>
      </c>
      <c t="s" s="2" r="B193">
        <v>2575</v>
      </c>
      <c t="s" s="2" r="C193">
        <v>2576</v>
      </c>
      <c t="s" s="2" r="D193">
        <v>2577</v>
      </c>
      <c s="2" r="E193">
        <v>4.0</v>
      </c>
      <c s="2" r="F193">
        <v>137.0</v>
      </c>
      <c s="2" r="G193">
        <v>210.0</v>
      </c>
      <c s="2" r="H193">
        <v>174.1034483</v>
      </c>
      <c s="2" r="I193">
        <v>19.19293122</v>
      </c>
      <c s="2" r="J193">
        <v>100.0</v>
      </c>
    </row>
    <row customHeight="1" r="194" ht="15.0">
      <c s="2" r="A194">
        <v>189.0</v>
      </c>
      <c t="s" s="2" r="B194">
        <v>2578</v>
      </c>
      <c t="s" s="2" r="C194">
        <v>2579</v>
      </c>
      <c t="s" s="2" r="D194">
        <v>2580</v>
      </c>
      <c s="2" r="E194">
        <v>4.0</v>
      </c>
      <c s="2" r="F194">
        <v>134.0</v>
      </c>
      <c s="2" r="G194">
        <v>209.0</v>
      </c>
      <c s="2" r="H194">
        <v>176.9032258</v>
      </c>
      <c s="2" r="I194">
        <v>14.8527283</v>
      </c>
      <c s="2" r="J194">
        <v>111.0</v>
      </c>
    </row>
    <row customHeight="1" r="195" ht="15.0">
      <c s="2" r="A195">
        <v>190.0</v>
      </c>
      <c t="s" s="2" r="B195">
        <v>2581</v>
      </c>
      <c t="s" s="2" r="C195">
        <v>2582</v>
      </c>
      <c t="s" s="2" r="D195">
        <v>2583</v>
      </c>
      <c s="2" r="E195">
        <v>10.0</v>
      </c>
      <c s="2" r="F195">
        <v>146.0</v>
      </c>
      <c s="2" r="G195">
        <v>226.0</v>
      </c>
      <c s="2" r="H195">
        <v>174.2</v>
      </c>
      <c s="2" r="I195">
        <v>17.74711244</v>
      </c>
      <c s="2" r="J195">
        <v>213.0</v>
      </c>
    </row>
    <row customHeight="1" r="196" ht="15.0">
      <c s="2" r="A196">
        <v>191.0</v>
      </c>
      <c t="s" s="2" r="B196">
        <v>2584</v>
      </c>
      <c t="s" s="2" r="C196">
        <v>2585</v>
      </c>
      <c t="s" s="2" r="D196">
        <v>2586</v>
      </c>
      <c s="2" r="E196">
        <v>10.0</v>
      </c>
      <c s="2" r="F196">
        <v>119.0</v>
      </c>
      <c s="2" r="G196">
        <v>212.0</v>
      </c>
      <c s="2" r="H196">
        <v>162.1176471</v>
      </c>
      <c s="2" r="I196">
        <v>30.96275249</v>
      </c>
      <c s="2" r="J196">
        <v>222.0</v>
      </c>
    </row>
    <row customHeight="1" r="197" ht="15.0">
      <c s="2" r="A197">
        <v>192.0</v>
      </c>
      <c t="s" s="2" r="B197">
        <v>2587</v>
      </c>
      <c t="s" s="2" r="C197">
        <v>2588</v>
      </c>
      <c t="s" s="2" r="D197">
        <v>2589</v>
      </c>
      <c s="2" r="E197">
        <v>12.0</v>
      </c>
      <c s="2" r="F197">
        <v>106.0</v>
      </c>
      <c s="2" r="G197">
        <v>205.0</v>
      </c>
      <c s="2" r="H197">
        <v>175.48</v>
      </c>
      <c s="2" r="I197">
        <v>23.51700661</v>
      </c>
      <c s="2" r="J197"/>
    </row>
    <row customHeight="1" r="198" ht="15.0">
      <c s="2" r="A198">
        <v>193.0</v>
      </c>
      <c t="s" s="2" r="B198">
        <v>2590</v>
      </c>
      <c t="s" s="2" r="C198">
        <v>2591</v>
      </c>
      <c t="s" s="2" r="D198">
        <v>2592</v>
      </c>
      <c s="2" r="E198">
        <v>10.0</v>
      </c>
      <c s="2" r="F198">
        <v>102.0</v>
      </c>
      <c s="2" r="G198">
        <v>292.0</v>
      </c>
      <c s="2" r="H198">
        <v>169.4705882</v>
      </c>
      <c s="2" r="I198">
        <v>42.32106644</v>
      </c>
      <c s="2" r="J198"/>
    </row>
    <row customHeight="1" r="199" ht="15.0">
      <c s="2" r="A199">
        <v>194.0</v>
      </c>
      <c t="s" s="2" r="B199">
        <v>2593</v>
      </c>
      <c t="s" s="2" r="C199">
        <v>2594</v>
      </c>
      <c t="s" s="2" r="D199">
        <v>2595</v>
      </c>
      <c s="2" r="E199">
        <v>4.0</v>
      </c>
      <c s="2" r="F199">
        <v>132.0</v>
      </c>
      <c s="2" r="G199">
        <v>192.0</v>
      </c>
      <c s="2" r="H199">
        <v>162.625</v>
      </c>
      <c s="2" r="I199">
        <v>19.16336022</v>
      </c>
      <c s="2" r="J199">
        <v>189.0</v>
      </c>
    </row>
    <row customHeight="1" r="200" ht="15.0">
      <c s="2" r="A200">
        <v>195.0</v>
      </c>
      <c t="s" s="2" r="B200">
        <v>2596</v>
      </c>
      <c t="s" s="2" r="C200">
        <v>2597</v>
      </c>
      <c t="s" s="2" r="D200">
        <v>2598</v>
      </c>
      <c s="2" r="E200">
        <v>10.0</v>
      </c>
      <c s="2" r="F200">
        <v>135.0</v>
      </c>
      <c s="2" r="G200">
        <v>212.0</v>
      </c>
      <c s="2" r="H200">
        <v>179.962963</v>
      </c>
      <c s="2" r="I200">
        <v>16.9519615</v>
      </c>
      <c s="2" r="J200">
        <v>110.0</v>
      </c>
    </row>
    <row customHeight="1" r="201" ht="15.0">
      <c s="2" r="A201">
        <v>196.0</v>
      </c>
      <c t="s" s="2" r="B201">
        <v>2599</v>
      </c>
      <c t="s" s="2" r="C201">
        <v>2600</v>
      </c>
      <c t="s" s="2" r="D201">
        <v>2601</v>
      </c>
      <c s="2" r="E201">
        <v>9.0</v>
      </c>
      <c s="2" r="F201">
        <v>136.0</v>
      </c>
      <c s="2" r="G201">
        <v>242.0</v>
      </c>
      <c s="2" r="H201">
        <v>177.5714286</v>
      </c>
      <c s="2" r="I201">
        <v>21.16054601</v>
      </c>
      <c s="2" r="J201"/>
    </row>
    <row customHeight="1" r="202" ht="15.0">
      <c s="2" r="A202">
        <v>197.0</v>
      </c>
      <c t="s" s="2" r="B202">
        <v>2602</v>
      </c>
      <c t="s" s="2" r="C202">
        <v>2603</v>
      </c>
      <c t="s" s="2" r="D202">
        <v>2604</v>
      </c>
      <c s="2" r="E202">
        <v>4.0</v>
      </c>
      <c s="2" r="F202">
        <v>137.0</v>
      </c>
      <c s="2" r="G202">
        <v>199.0</v>
      </c>
      <c s="2" r="H202">
        <v>177.826087</v>
      </c>
      <c s="2" r="I202">
        <v>16.00177211</v>
      </c>
      <c s="2" r="J202">
        <v>226.0</v>
      </c>
    </row>
    <row customHeight="1" r="203" ht="15.0">
      <c s="2" r="A203">
        <v>198.0</v>
      </c>
      <c t="s" s="2" r="B203">
        <v>2605</v>
      </c>
      <c t="s" s="2" r="C203">
        <v>2606</v>
      </c>
      <c t="s" s="2" r="D203">
        <v>2607</v>
      </c>
      <c s="2" r="E203">
        <v>4.0</v>
      </c>
      <c s="2" r="F203">
        <v>113.0</v>
      </c>
      <c s="2" r="G203">
        <v>198.0</v>
      </c>
      <c s="2" r="H203">
        <v>175.2105263</v>
      </c>
      <c s="2" r="I203">
        <v>22.01812399</v>
      </c>
      <c s="2" r="J203">
        <v>219.0</v>
      </c>
    </row>
    <row customHeight="1" r="204" ht="15.0">
      <c s="2" r="A204">
        <v>199.0</v>
      </c>
      <c t="s" s="2" r="B204">
        <v>2608</v>
      </c>
      <c t="s" s="2" r="C204">
        <v>2609</v>
      </c>
      <c t="s" s="2" r="D204">
        <v>2610</v>
      </c>
      <c s="2" r="E204">
        <v>9.0</v>
      </c>
      <c s="2" r="F204">
        <v>134.0</v>
      </c>
      <c s="2" r="G204">
        <v>199.0</v>
      </c>
      <c s="2" r="H204">
        <v>175.7368421</v>
      </c>
      <c s="2" r="I204">
        <v>20.52941947</v>
      </c>
      <c s="2" r="J204">
        <v>210.0</v>
      </c>
    </row>
    <row customHeight="1" r="205" ht="15.0">
      <c s="2" r="A205">
        <v>200.0</v>
      </c>
      <c t="s" s="2" r="B205">
        <v>2611</v>
      </c>
      <c t="s" s="2" r="C205">
        <v>2612</v>
      </c>
      <c t="s" s="2" r="D205">
        <v>2613</v>
      </c>
      <c s="2" r="E205">
        <v>4.0</v>
      </c>
      <c s="2" r="F205">
        <v>119.0</v>
      </c>
      <c s="2" r="G205">
        <v>208.0</v>
      </c>
      <c s="2" r="H205">
        <v>178.35</v>
      </c>
      <c s="2" r="I205">
        <v>19.50198708</v>
      </c>
      <c s="2" r="J205">
        <v>101.0</v>
      </c>
    </row>
    <row customHeight="1" r="206" ht="15.0">
      <c s="2" r="A206">
        <v>201.0</v>
      </c>
      <c t="s" s="2" r="B206">
        <v>2614</v>
      </c>
      <c t="s" s="2" r="C206">
        <v>2615</v>
      </c>
      <c t="s" s="2" r="D206">
        <v>2616</v>
      </c>
      <c s="2" r="E206">
        <v>7.0</v>
      </c>
      <c s="2" r="F206">
        <v>112.0</v>
      </c>
      <c s="2" r="G206">
        <v>193.0</v>
      </c>
      <c s="2" r="H206">
        <v>169.3571429</v>
      </c>
      <c s="2" r="I206">
        <v>20.57601635</v>
      </c>
      <c s="2" r="J206">
        <v>238.0</v>
      </c>
    </row>
    <row customHeight="1" r="207" ht="15.0">
      <c s="2" r="A207">
        <v>202.0</v>
      </c>
      <c t="s" s="2" r="B207">
        <v>2617</v>
      </c>
      <c t="s" s="2" r="C207">
        <v>2618</v>
      </c>
      <c t="s" s="2" r="D207">
        <v>2619</v>
      </c>
      <c s="2" r="E207">
        <v>9.0</v>
      </c>
      <c s="2" r="F207">
        <v>132.0</v>
      </c>
      <c s="2" r="G207">
        <v>200.0</v>
      </c>
      <c s="2" r="H207">
        <v>173.8666667</v>
      </c>
      <c s="2" r="I207">
        <v>17.2428407</v>
      </c>
      <c s="2" r="J207">
        <v>237.0</v>
      </c>
    </row>
    <row customHeight="1" r="208" ht="15.0">
      <c s="2" r="A208">
        <v>203.0</v>
      </c>
      <c t="s" s="2" r="B208">
        <v>2620</v>
      </c>
      <c t="s" s="2" r="C208">
        <v>2621</v>
      </c>
      <c t="s" s="2" r="D208">
        <v>2622</v>
      </c>
      <c s="2" r="E208">
        <v>4.0</v>
      </c>
      <c s="2" r="F208">
        <v>140.0</v>
      </c>
      <c s="2" r="G208">
        <v>279.0</v>
      </c>
      <c s="2" r="H208">
        <v>178.5</v>
      </c>
      <c s="2" r="I208">
        <v>32.86281007</v>
      </c>
      <c s="2" r="J208"/>
    </row>
    <row customHeight="1" r="209" ht="15.0">
      <c s="2" r="A209">
        <v>204.0</v>
      </c>
      <c t="s" s="2" r="B209">
        <v>2623</v>
      </c>
      <c t="s" s="2" r="C209">
        <v>2624</v>
      </c>
      <c t="s" s="2" r="D209">
        <v>2625</v>
      </c>
      <c s="2" r="E209">
        <v>9.0</v>
      </c>
      <c s="2" r="F209">
        <v>133.0</v>
      </c>
      <c s="2" r="G209">
        <v>195.0</v>
      </c>
      <c s="2" r="H209">
        <v>180.5555556</v>
      </c>
      <c s="2" r="I209">
        <v>15.41724223</v>
      </c>
      <c s="2" r="J209"/>
    </row>
    <row customHeight="1" r="210" ht="15.0">
      <c s="2" r="A210">
        <v>205.0</v>
      </c>
      <c t="s" s="2" r="B210">
        <v>2626</v>
      </c>
      <c t="s" s="2" r="C210">
        <v>2627</v>
      </c>
      <c t="s" s="2" r="D210">
        <v>2628</v>
      </c>
      <c s="2" r="E210">
        <v>10.0</v>
      </c>
      <c s="2" r="F210">
        <v>136.0</v>
      </c>
      <c s="2" r="G210">
        <v>192.0</v>
      </c>
      <c s="2" r="H210">
        <v>164.5</v>
      </c>
      <c s="2" r="I210">
        <v>17.61959137</v>
      </c>
      <c s="2" r="J210">
        <v>230.0</v>
      </c>
    </row>
    <row customHeight="1" r="211" ht="15.0">
      <c s="2" r="A211">
        <v>206.0</v>
      </c>
      <c t="s" s="2" r="B211">
        <v>2629</v>
      </c>
      <c t="s" s="2" r="C211">
        <v>2630</v>
      </c>
      <c t="s" s="2" r="D211">
        <v>2631</v>
      </c>
      <c s="2" r="E211">
        <v>11.0</v>
      </c>
      <c s="2" r="F211">
        <v>144.0</v>
      </c>
      <c s="2" r="G211">
        <v>199.0</v>
      </c>
      <c s="2" r="H211">
        <v>172.4166667</v>
      </c>
      <c s="2" r="I211">
        <v>15.39187195</v>
      </c>
      <c s="2" r="J211"/>
    </row>
    <row customHeight="1" r="212" ht="15.0">
      <c s="2" r="A212">
        <v>207.0</v>
      </c>
      <c t="s" s="2" r="B212">
        <v>2632</v>
      </c>
      <c t="s" s="2" r="C212">
        <v>2633</v>
      </c>
      <c t="s" s="2" r="D212">
        <v>2634</v>
      </c>
      <c s="2" r="E212">
        <v>6.0</v>
      </c>
      <c s="2" r="F212">
        <v>136.0</v>
      </c>
      <c s="2" r="G212">
        <v>213.0</v>
      </c>
      <c s="2" r="H212">
        <v>181.5882353</v>
      </c>
      <c s="2" r="I212">
        <v>17.02958956</v>
      </c>
      <c s="2" r="J212">
        <v>105.0</v>
      </c>
    </row>
    <row customHeight="1" r="213" ht="15.0">
      <c s="2" r="A213">
        <v>208.0</v>
      </c>
      <c t="s" s="2" r="B213">
        <v>2635</v>
      </c>
      <c t="s" s="2" r="C213">
        <v>2636</v>
      </c>
      <c t="s" s="2" r="D213">
        <v>2637</v>
      </c>
      <c s="2" r="E213">
        <v>10.0</v>
      </c>
      <c s="2" r="F213">
        <v>139.0</v>
      </c>
      <c s="2" r="G213">
        <v>206.0</v>
      </c>
      <c s="2" r="H213">
        <v>180.0</v>
      </c>
      <c s="2" r="I213">
        <v>18.09604008</v>
      </c>
      <c s="2" r="J213"/>
    </row>
    <row customHeight="1" r="214" ht="15.0">
      <c s="2" r="A214">
        <v>209.0</v>
      </c>
      <c t="s" s="2" r="B214">
        <v>2638</v>
      </c>
      <c t="s" s="2" r="C214">
        <v>2639</v>
      </c>
      <c t="s" s="2" r="D214">
        <v>2640</v>
      </c>
      <c s="2" r="E214">
        <v>11.0</v>
      </c>
      <c s="2" r="F214">
        <v>156.0</v>
      </c>
      <c s="2" r="G214">
        <v>199.0</v>
      </c>
      <c s="2" r="H214">
        <v>177.8461538</v>
      </c>
      <c s="2" r="I214">
        <v>13.81106665</v>
      </c>
      <c s="2" r="J214">
        <v>244.0</v>
      </c>
    </row>
    <row customHeight="1" r="215" ht="15.0">
      <c s="2" r="A215">
        <v>210.0</v>
      </c>
      <c t="s" s="2" r="B215">
        <v>2641</v>
      </c>
      <c t="s" s="2" r="C215">
        <v>2642</v>
      </c>
      <c t="s" s="2" r="D215">
        <v>2643</v>
      </c>
      <c s="2" r="E215">
        <v>10.0</v>
      </c>
      <c s="2" r="F215">
        <v>115.0</v>
      </c>
      <c s="2" r="G215">
        <v>200.0</v>
      </c>
      <c s="2" r="H215">
        <v>165.375</v>
      </c>
      <c s="2" r="I215">
        <v>27.75309667</v>
      </c>
      <c s="2" r="J215">
        <v>200.0</v>
      </c>
    </row>
    <row customHeight="1" r="216" ht="15.0">
      <c s="2" r="A216">
        <v>211.0</v>
      </c>
      <c t="s" s="2" r="B216">
        <v>2644</v>
      </c>
      <c t="s" s="2" r="C216">
        <v>2645</v>
      </c>
      <c t="s" s="2" r="D216">
        <v>2646</v>
      </c>
      <c s="2" r="E216">
        <v>12.0</v>
      </c>
      <c s="2" r="F216">
        <v>89.0</v>
      </c>
      <c s="2" r="G216">
        <v>261.0</v>
      </c>
      <c s="2" r="H216">
        <v>178.7</v>
      </c>
      <c s="2" r="I216">
        <v>41.74937125</v>
      </c>
      <c s="2" r="J216"/>
    </row>
    <row customHeight="1" r="217" ht="15.0">
      <c s="2" r="A217">
        <v>212.0</v>
      </c>
      <c t="s" s="2" r="B217">
        <v>2647</v>
      </c>
      <c t="s" s="2" r="C217">
        <v>2648</v>
      </c>
      <c t="s" s="2" r="D217">
        <v>2649</v>
      </c>
      <c s="2" r="E217">
        <v>7.0</v>
      </c>
      <c s="2" r="F217">
        <v>129.0</v>
      </c>
      <c s="2" r="G217">
        <v>231.0</v>
      </c>
      <c s="2" r="H217">
        <v>171.125</v>
      </c>
      <c s="2" r="I217">
        <v>29.4849008</v>
      </c>
      <c s="2" r="J217"/>
    </row>
    <row customHeight="1" r="218" ht="15.0">
      <c s="2" r="A218">
        <v>213.0</v>
      </c>
      <c t="s" s="2" r="B218">
        <v>2650</v>
      </c>
      <c t="s" s="2" r="C218">
        <v>2651</v>
      </c>
      <c t="s" s="2" r="D218">
        <v>2652</v>
      </c>
      <c s="2" r="E218">
        <v>4.0</v>
      </c>
      <c s="2" r="F218">
        <v>85.0</v>
      </c>
      <c s="2" r="G218">
        <v>295.0</v>
      </c>
      <c s="2" r="H218">
        <v>182.3333333</v>
      </c>
      <c s="2" r="I218">
        <v>52.97378807</v>
      </c>
      <c s="2" r="J218"/>
    </row>
    <row customHeight="1" r="219" ht="15.0">
      <c s="2" r="A219">
        <v>214.0</v>
      </c>
      <c t="s" s="2" r="B219">
        <v>2653</v>
      </c>
      <c t="s" s="2" r="C219">
        <v>2654</v>
      </c>
      <c t="s" s="2" r="D219">
        <v>2655</v>
      </c>
      <c s="2" r="E219">
        <v>11.0</v>
      </c>
      <c s="2" r="F219">
        <v>153.0</v>
      </c>
      <c s="2" r="G219">
        <v>239.0</v>
      </c>
      <c s="2" r="H219">
        <v>183.8461538</v>
      </c>
      <c s="2" r="I219">
        <v>21.44347186</v>
      </c>
      <c s="2" r="J219">
        <v>248.0</v>
      </c>
    </row>
    <row customHeight="1" r="220" ht="15.0">
      <c s="2" r="A220">
        <v>215.0</v>
      </c>
      <c t="s" s="2" r="B220">
        <v>2656</v>
      </c>
      <c t="s" s="2" r="C220">
        <v>2657</v>
      </c>
      <c t="s" s="2" r="D220">
        <v>2658</v>
      </c>
      <c s="2" r="E220">
        <v>5.0</v>
      </c>
      <c s="2" r="F220">
        <v>142.0</v>
      </c>
      <c s="2" r="G220">
        <v>245.0</v>
      </c>
      <c s="2" r="H220">
        <v>184.9166667</v>
      </c>
      <c s="2" r="I220">
        <v>22.52945603</v>
      </c>
      <c s="2" r="J220"/>
    </row>
    <row customHeight="1" r="221" ht="15.0">
      <c s="2" r="A221">
        <v>216.0</v>
      </c>
      <c t="s" s="2" r="B221">
        <v>2659</v>
      </c>
      <c t="s" s="2" r="C221">
        <v>2660</v>
      </c>
      <c t="s" s="2" r="D221">
        <v>2661</v>
      </c>
      <c s="2" r="E221">
        <v>4.0</v>
      </c>
      <c s="2" r="F221">
        <v>148.0</v>
      </c>
      <c s="2" r="G221">
        <v>234.0</v>
      </c>
      <c s="2" r="H221">
        <v>176.625</v>
      </c>
      <c s="2" r="I221">
        <v>25.55355895</v>
      </c>
      <c s="2" r="J221"/>
    </row>
    <row customHeight="1" r="222" ht="15.0">
      <c s="2" r="A222">
        <v>217.0</v>
      </c>
      <c t="s" s="2" r="B222">
        <v>2662</v>
      </c>
      <c t="s" s="2" r="C222">
        <v>2663</v>
      </c>
      <c t="s" s="2" r="D222">
        <v>2664</v>
      </c>
      <c s="2" r="E222">
        <v>5.0</v>
      </c>
      <c s="2" r="F222">
        <v>141.0</v>
      </c>
      <c s="2" r="G222">
        <v>199.0</v>
      </c>
      <c s="2" r="H222">
        <v>178.6</v>
      </c>
      <c s="2" r="I222">
        <v>18.00111108</v>
      </c>
      <c s="2" r="J222"/>
    </row>
    <row customHeight="1" r="223" ht="15.0">
      <c s="2" r="A223">
        <v>218.0</v>
      </c>
      <c t="s" s="2" r="B223">
        <v>2665</v>
      </c>
      <c t="s" s="2" r="C223">
        <v>2666</v>
      </c>
      <c t="s" s="2" r="D223">
        <v>2667</v>
      </c>
      <c s="2" r="E223">
        <v>10.0</v>
      </c>
      <c s="2" r="F223">
        <v>153.0</v>
      </c>
      <c s="2" r="G223">
        <v>252.0</v>
      </c>
      <c s="2" r="H223">
        <v>186.5454545</v>
      </c>
      <c s="2" r="I223">
        <v>23.68107659</v>
      </c>
      <c s="2" r="J223">
        <v>218.0</v>
      </c>
    </row>
    <row customHeight="1" r="224" ht="15.0">
      <c s="2" r="A224">
        <v>219.0</v>
      </c>
      <c t="s" s="2" r="B224">
        <v>2668</v>
      </c>
      <c t="s" s="2" r="C224">
        <v>2669</v>
      </c>
      <c t="s" s="2" r="D224">
        <v>2670</v>
      </c>
      <c s="2" r="E224">
        <v>4.0</v>
      </c>
      <c s="2" r="F224">
        <v>132.0</v>
      </c>
      <c s="2" r="G224">
        <v>197.0</v>
      </c>
      <c s="2" r="H224">
        <v>169.8333333</v>
      </c>
      <c s="2" r="I224">
        <v>21.52066191</v>
      </c>
      <c s="2" r="J224"/>
    </row>
    <row customHeight="1" r="225" ht="15.0">
      <c s="2" r="A225">
        <v>220.0</v>
      </c>
      <c t="s" s="2" r="B225">
        <v>2671</v>
      </c>
      <c t="s" s="2" r="C225">
        <v>2672</v>
      </c>
      <c t="s" s="2" r="D225">
        <v>2673</v>
      </c>
      <c s="2" r="E225">
        <v>4.0</v>
      </c>
      <c s="2" r="F225">
        <v>168.0</v>
      </c>
      <c s="2" r="G225">
        <v>193.0</v>
      </c>
      <c s="2" r="H225">
        <v>178.25</v>
      </c>
      <c s="2" r="I225">
        <v>8.569568251</v>
      </c>
      <c s="2" r="J225">
        <v>165.0</v>
      </c>
    </row>
    <row customHeight="1" r="226" ht="15.0">
      <c s="2" r="A226">
        <v>221.0</v>
      </c>
      <c t="s" s="2" r="B226">
        <v>2674</v>
      </c>
      <c t="s" s="2" r="C226">
        <v>2675</v>
      </c>
      <c t="s" s="2" r="D226">
        <v>2676</v>
      </c>
      <c s="2" r="E226">
        <v>4.0</v>
      </c>
      <c s="2" r="F226">
        <v>132.0</v>
      </c>
      <c s="2" r="G226">
        <v>224.0</v>
      </c>
      <c s="2" r="H226">
        <v>170.8</v>
      </c>
      <c s="2" r="I226">
        <v>31.10884119</v>
      </c>
      <c s="2" r="J226"/>
    </row>
    <row customHeight="1" r="227" ht="15.0">
      <c s="2" r="A227">
        <v>222.0</v>
      </c>
      <c t="s" s="2" r="B227">
        <v>2677</v>
      </c>
      <c t="s" s="2" r="C227">
        <v>2678</v>
      </c>
      <c t="s" s="2" r="D227">
        <v>2679</v>
      </c>
      <c s="2" r="E227">
        <v>9.0</v>
      </c>
      <c s="2" r="F227">
        <v>131.0</v>
      </c>
      <c s="2" r="G227">
        <v>257.0</v>
      </c>
      <c s="2" r="H227">
        <v>189.3</v>
      </c>
      <c s="2" r="I227">
        <v>29.3429719</v>
      </c>
      <c s="2" r="J227"/>
    </row>
    <row customHeight="1" r="228" ht="15.0">
      <c s="2" r="A228">
        <v>223.0</v>
      </c>
      <c t="s" s="2" r="B228">
        <v>2680</v>
      </c>
      <c t="s" s="2" r="C228">
        <v>2681</v>
      </c>
      <c t="s" s="2" r="D228">
        <v>2682</v>
      </c>
      <c s="2" r="E228">
        <v>11.0</v>
      </c>
      <c s="2" r="F228">
        <v>147.0</v>
      </c>
      <c s="2" r="G228">
        <v>235.0</v>
      </c>
      <c s="2" r="H228">
        <v>183.75</v>
      </c>
      <c s="2" r="I228">
        <v>25.80092053</v>
      </c>
      <c s="2" r="J228"/>
    </row>
    <row customHeight="1" r="229" ht="15.0">
      <c s="2" r="A229">
        <v>224.0</v>
      </c>
      <c t="s" s="2" r="B229">
        <v>2683</v>
      </c>
      <c t="s" s="2" r="C229">
        <v>2684</v>
      </c>
      <c t="s" s="2" r="D229">
        <v>2685</v>
      </c>
      <c s="2" r="E229">
        <v>11.0</v>
      </c>
      <c s="2" r="F229">
        <v>143.0</v>
      </c>
      <c s="2" r="G229">
        <v>196.0</v>
      </c>
      <c s="2" r="H229">
        <v>172.8333333</v>
      </c>
      <c s="2" r="I229">
        <v>18.77424359</v>
      </c>
      <c s="2" r="J229"/>
    </row>
    <row customHeight="1" r="230" ht="15.0">
      <c s="2" r="A230">
        <v>225.0</v>
      </c>
      <c t="s" s="2" r="B230">
        <v>2686</v>
      </c>
      <c t="s" s="2" r="C230">
        <v>2687</v>
      </c>
      <c t="s" s="2" r="D230">
        <v>2688</v>
      </c>
      <c s="2" r="E230">
        <v>10.0</v>
      </c>
      <c s="2" r="F230">
        <v>149.0</v>
      </c>
      <c s="2" r="G230">
        <v>196.0</v>
      </c>
      <c s="2" r="H230">
        <v>176.8571429</v>
      </c>
      <c s="2" r="I230">
        <v>15.56028435</v>
      </c>
      <c s="2" r="J230">
        <v>137.0</v>
      </c>
    </row>
    <row customHeight="1" r="231" ht="15.0">
      <c s="2" r="A231">
        <v>226.0</v>
      </c>
      <c t="s" s="2" r="B231">
        <v>2689</v>
      </c>
      <c t="s" s="2" r="C231">
        <v>2690</v>
      </c>
      <c t="s" s="2" r="D231">
        <v>2691</v>
      </c>
      <c s="2" r="E231">
        <v>4.0</v>
      </c>
      <c s="2" r="F231">
        <v>149.0</v>
      </c>
      <c s="2" r="G231">
        <v>207.0</v>
      </c>
      <c s="2" r="H231">
        <v>178.7142857</v>
      </c>
      <c s="2" r="I231">
        <v>17.49052221</v>
      </c>
      <c s="2" r="J231"/>
    </row>
    <row customHeight="1" r="232" ht="15.0">
      <c s="2" r="A232">
        <v>227.0</v>
      </c>
      <c t="s" s="2" r="B232">
        <v>2692</v>
      </c>
      <c t="s" s="2" r="C232">
        <v>2693</v>
      </c>
      <c t="s" s="2" r="D232">
        <v>2694</v>
      </c>
      <c s="2" r="E232">
        <v>7.0</v>
      </c>
      <c s="2" r="F232">
        <v>141.0</v>
      </c>
      <c s="2" r="G232">
        <v>251.0</v>
      </c>
      <c s="2" r="H232">
        <v>183.5</v>
      </c>
      <c s="2" r="I232">
        <v>35.2455671</v>
      </c>
      <c s="2" r="J232"/>
    </row>
    <row customHeight="1" r="233" ht="15.0">
      <c s="2" r="A233">
        <v>228.0</v>
      </c>
      <c t="s" s="2" r="B233">
        <v>2695</v>
      </c>
      <c t="s" s="2" r="C233">
        <v>2696</v>
      </c>
      <c t="s" s="2" r="D233">
        <v>2697</v>
      </c>
      <c s="2" r="E233">
        <v>10.0</v>
      </c>
      <c s="2" r="F233">
        <v>152.0</v>
      </c>
      <c s="2" r="G233">
        <v>217.0</v>
      </c>
      <c s="2" r="H233">
        <v>184.25</v>
      </c>
      <c s="2" r="I233">
        <v>18.00520758</v>
      </c>
      <c s="2" r="J233">
        <v>97.0</v>
      </c>
    </row>
    <row customHeight="1" r="234" ht="15.0">
      <c s="2" r="A234">
        <v>229.0</v>
      </c>
      <c t="s" s="2" r="B234">
        <v>2698</v>
      </c>
      <c t="s" s="2" r="C234">
        <v>2699</v>
      </c>
      <c t="s" s="2" r="D234">
        <v>2700</v>
      </c>
      <c s="2" r="E234">
        <v>7.0</v>
      </c>
      <c s="2" r="F234">
        <v>162.0</v>
      </c>
      <c s="2" r="G234">
        <v>269.0</v>
      </c>
      <c s="2" r="H234">
        <v>189.5714286</v>
      </c>
      <c s="2" r="I234">
        <v>33.10958921</v>
      </c>
      <c s="2" r="J234"/>
    </row>
    <row customHeight="1" r="235" ht="15.0">
      <c s="2" r="A235">
        <v>230.0</v>
      </c>
      <c t="s" s="2" r="B235">
        <v>2701</v>
      </c>
      <c t="s" s="2" r="C235">
        <v>2702</v>
      </c>
      <c t="s" s="2" r="D235">
        <v>2703</v>
      </c>
      <c s="2" r="E235">
        <v>4.0</v>
      </c>
      <c s="2" r="F235">
        <v>151.0</v>
      </c>
      <c s="2" r="G235">
        <v>281.0</v>
      </c>
      <c s="2" r="H235">
        <v>190.6666667</v>
      </c>
      <c s="2" r="I235">
        <v>43.0606807</v>
      </c>
      <c s="2" r="J235"/>
    </row>
    <row customHeight="1" r="236" ht="15.0">
      <c s="2" r="A236">
        <v>231.0</v>
      </c>
      <c t="s" s="2" r="B236">
        <v>2704</v>
      </c>
      <c t="s" s="2" r="C236">
        <v>2705</v>
      </c>
      <c t="s" s="2" r="D236">
        <v>2706</v>
      </c>
      <c s="2" r="E236">
        <v>7.0</v>
      </c>
      <c s="2" r="F236">
        <v>162.0</v>
      </c>
      <c s="2" r="G236">
        <v>262.0</v>
      </c>
      <c s="2" r="H236">
        <v>187.8333333</v>
      </c>
      <c s="2" r="I236">
        <v>34.66706731</v>
      </c>
      <c s="2" r="J236"/>
    </row>
    <row customHeight="1" r="237" ht="15.0">
      <c s="2" r="A237">
        <v>232.0</v>
      </c>
      <c t="s" s="2" r="B237">
        <v>2707</v>
      </c>
      <c t="s" s="2" r="C237">
        <v>2708</v>
      </c>
      <c t="s" s="2" r="D237">
        <v>2709</v>
      </c>
      <c s="2" r="E237">
        <v>9.0</v>
      </c>
      <c s="2" r="F237">
        <v>156.0</v>
      </c>
      <c s="2" r="G237">
        <v>192.0</v>
      </c>
      <c s="2" r="H237">
        <v>174.6</v>
      </c>
      <c s="2" r="I237">
        <v>14.82700239</v>
      </c>
      <c s="2" r="J237"/>
    </row>
    <row customHeight="1" r="238" ht="15.0">
      <c s="2" r="A238">
        <v>233.0</v>
      </c>
      <c t="s" s="2" r="B238">
        <v>2710</v>
      </c>
      <c t="s" s="2" r="C238">
        <v>2711</v>
      </c>
      <c t="s" s="2" r="D238">
        <v>2712</v>
      </c>
      <c s="2" r="E238">
        <v>9.0</v>
      </c>
      <c s="2" r="F238">
        <v>157.0</v>
      </c>
      <c s="2" r="G238">
        <v>192.0</v>
      </c>
      <c s="2" r="H238">
        <v>176.8</v>
      </c>
      <c s="2" r="I238">
        <v>11.40876856</v>
      </c>
      <c s="2" r="J238"/>
    </row>
    <row customHeight="1" r="239" ht="15.0">
      <c s="2" r="A239">
        <v>234.0</v>
      </c>
      <c t="s" s="2" r="B239">
        <v>2713</v>
      </c>
      <c t="s" s="2" r="C239">
        <v>2714</v>
      </c>
      <c t="s" s="2" r="D239">
        <v>2715</v>
      </c>
      <c s="2" r="E239">
        <v>11.0</v>
      </c>
      <c s="2" r="F239">
        <v>166.0</v>
      </c>
      <c s="2" r="G239">
        <v>246.0</v>
      </c>
      <c s="2" r="H239">
        <v>191.625</v>
      </c>
      <c s="2" r="I239">
        <v>22.32116428</v>
      </c>
      <c s="2" r="J239"/>
    </row>
    <row customHeight="1" r="240" ht="15.0">
      <c s="2" r="A240">
        <v>235.0</v>
      </c>
      <c t="s" s="2" r="B240">
        <v>2716</v>
      </c>
      <c t="s" s="2" r="C240">
        <v>2717</v>
      </c>
      <c t="s" s="2" r="D240">
        <v>2718</v>
      </c>
      <c s="2" r="E240">
        <v>8.0</v>
      </c>
      <c s="2" r="F240">
        <v>134.0</v>
      </c>
      <c s="2" r="G240">
        <v>276.0</v>
      </c>
      <c s="2" r="H240">
        <v>187.3333333</v>
      </c>
      <c s="2" r="I240">
        <v>63.12597634</v>
      </c>
      <c s="2" r="J240"/>
    </row>
    <row customHeight="1" r="241" ht="15.0">
      <c s="2" r="A241">
        <v>236.0</v>
      </c>
      <c t="s" s="2" r="B241">
        <v>2719</v>
      </c>
      <c t="s" s="2" r="C241">
        <v>2720</v>
      </c>
      <c t="s" s="2" r="D241">
        <v>2721</v>
      </c>
      <c s="2" r="E241">
        <v>9.0</v>
      </c>
      <c s="2" r="F241">
        <v>164.0</v>
      </c>
      <c s="2" r="G241">
        <v>247.0</v>
      </c>
      <c s="2" r="H241">
        <v>192.25</v>
      </c>
      <c s="2" r="I241">
        <v>23.56772157</v>
      </c>
      <c s="2" r="J241"/>
    </row>
    <row customHeight="1" r="242" ht="15.0">
      <c s="2" r="A242">
        <v>237.0</v>
      </c>
      <c t="s" s="2" r="B242">
        <v>2722</v>
      </c>
      <c t="s" s="2" r="C242">
        <v>2723</v>
      </c>
      <c t="s" s="2" r="D242">
        <v>2724</v>
      </c>
      <c s="2" r="E242">
        <v>4.0</v>
      </c>
      <c s="2" r="F242">
        <v>151.0</v>
      </c>
      <c s="2" r="G242">
        <v>218.0</v>
      </c>
      <c s="2" r="H242">
        <v>185.5</v>
      </c>
      <c s="2" r="I242">
        <v>19.51708653</v>
      </c>
      <c s="2" r="J242">
        <v>98.0</v>
      </c>
    </row>
    <row customHeight="1" r="243" ht="15.0">
      <c s="2" r="A243">
        <v>238.0</v>
      </c>
      <c t="s" s="2" r="B243">
        <v>2725</v>
      </c>
      <c t="s" s="2" r="C243">
        <v>2726</v>
      </c>
      <c t="s" s="2" r="D243">
        <v>2727</v>
      </c>
      <c s="2" r="E243">
        <v>9.0</v>
      </c>
      <c s="2" r="F243">
        <v>168.0</v>
      </c>
      <c s="2" r="G243">
        <v>182.0</v>
      </c>
      <c s="2" r="H243">
        <v>175.5</v>
      </c>
      <c s="2" r="I243">
        <v>6.103277808</v>
      </c>
      <c s="2" r="J243">
        <v>159.0</v>
      </c>
    </row>
    <row customHeight="1" r="244" ht="15.0">
      <c s="2" r="A244">
        <v>239.0</v>
      </c>
      <c t="s" s="2" r="B244">
        <v>2728</v>
      </c>
      <c t="s" s="2" r="C244">
        <v>2729</v>
      </c>
      <c t="s" s="2" r="D244">
        <v>2730</v>
      </c>
      <c s="2" r="E244">
        <v>4.0</v>
      </c>
      <c s="2" r="F244">
        <v>150.0</v>
      </c>
      <c s="2" r="G244">
        <v>250.0</v>
      </c>
      <c s="2" r="H244">
        <v>193.7142857</v>
      </c>
      <c s="2" r="I244">
        <v>29.1141315</v>
      </c>
      <c s="2" r="J244"/>
    </row>
    <row customHeight="1" r="245" ht="15.0">
      <c s="2" r="A245">
        <v>240.0</v>
      </c>
      <c t="s" s="2" r="B245">
        <v>2731</v>
      </c>
      <c t="s" s="2" r="C245">
        <v>2732</v>
      </c>
      <c t="s" s="2" r="D245">
        <v>2733</v>
      </c>
      <c s="2" r="E245">
        <v>8.0</v>
      </c>
      <c s="2" r="F245">
        <v>156.0</v>
      </c>
      <c s="2" r="G245">
        <v>219.0</v>
      </c>
      <c s="2" r="H245">
        <v>187.3333333</v>
      </c>
      <c s="2" r="I245">
        <v>19.9053315</v>
      </c>
      <c s="2" r="J245">
        <v>130.0</v>
      </c>
    </row>
    <row customHeight="1" r="246" ht="15.0">
      <c s="2" r="A246">
        <v>241.0</v>
      </c>
      <c t="s" s="2" r="B246">
        <v>2734</v>
      </c>
      <c t="s" s="2" r="C246">
        <v>2735</v>
      </c>
      <c t="s" s="2" r="D246">
        <v>2736</v>
      </c>
      <c s="2" r="E246">
        <v>6.0</v>
      </c>
      <c s="2" r="F246">
        <v>167.0</v>
      </c>
      <c s="2" r="G246">
        <v>198.0</v>
      </c>
      <c s="2" r="H246">
        <v>184.5</v>
      </c>
      <c s="2" r="I246">
        <v>10.37223859</v>
      </c>
      <c s="2" r="J246"/>
    </row>
    <row customHeight="1" r="247" ht="15.0">
      <c s="2" r="A247">
        <v>242.0</v>
      </c>
      <c t="s" s="2" r="B247">
        <v>2737</v>
      </c>
      <c t="s" s="2" r="C247">
        <v>2738</v>
      </c>
      <c t="s" s="2" r="D247">
        <v>2739</v>
      </c>
      <c s="2" r="E247">
        <v>11.0</v>
      </c>
      <c s="2" r="F247">
        <v>166.0</v>
      </c>
      <c s="2" r="G247">
        <v>237.0</v>
      </c>
      <c s="2" r="H247">
        <v>191.1666667</v>
      </c>
      <c s="2" r="I247">
        <v>23.16187001</v>
      </c>
      <c s="2" r="J247"/>
    </row>
    <row customHeight="1" r="248" ht="15.0">
      <c s="2" r="A248">
        <v>243.0</v>
      </c>
      <c t="s" s="2" r="B248">
        <v>2740</v>
      </c>
      <c t="s" s="2" r="C248">
        <v>2741</v>
      </c>
      <c t="s" s="2" r="D248">
        <v>2742</v>
      </c>
      <c s="2" r="E248">
        <v>5.0</v>
      </c>
      <c s="2" r="F248">
        <v>170.0</v>
      </c>
      <c s="2" r="G248">
        <v>225.0</v>
      </c>
      <c s="2" r="H248">
        <v>190.8571429</v>
      </c>
      <c s="2" r="I248">
        <v>16.06618962</v>
      </c>
      <c s="2" r="J248"/>
    </row>
    <row customHeight="1" r="249" ht="15.0">
      <c s="2" r="A249">
        <v>244.0</v>
      </c>
      <c t="s" s="2" r="B249">
        <v>2743</v>
      </c>
      <c t="s" s="2" r="C249">
        <v>2744</v>
      </c>
      <c t="s" s="2" r="D249">
        <v>2745</v>
      </c>
      <c s="2" r="E249">
        <v>5.0</v>
      </c>
      <c s="2" r="F249">
        <v>170.0</v>
      </c>
      <c s="2" r="G249">
        <v>200.0</v>
      </c>
      <c s="2" r="H249">
        <v>185.6666667</v>
      </c>
      <c s="2" r="I249">
        <v>9.706813186</v>
      </c>
      <c s="2" r="J249"/>
    </row>
    <row customHeight="1" r="250" ht="15.0">
      <c s="2" r="A250">
        <v>245.0</v>
      </c>
      <c t="s" s="2" r="B250">
        <v>2746</v>
      </c>
      <c t="s" s="2" r="C250">
        <v>2747</v>
      </c>
      <c t="s" s="2" r="D250">
        <v>2748</v>
      </c>
      <c s="2" r="E250">
        <v>11.0</v>
      </c>
      <c s="2" r="F250">
        <v>178.0</v>
      </c>
      <c s="2" r="G250">
        <v>214.0</v>
      </c>
      <c s="2" r="H250">
        <v>189.7142857</v>
      </c>
      <c s="2" r="I250">
        <v>10.85902239</v>
      </c>
      <c s="2" r="J250">
        <v>179.0</v>
      </c>
    </row>
    <row customHeight="1" r="251" ht="15.0">
      <c s="2" r="A251">
        <v>246.0</v>
      </c>
      <c t="s" s="2" r="B251">
        <v>2749</v>
      </c>
      <c t="s" s="2" r="C251">
        <v>2750</v>
      </c>
      <c t="s" s="2" r="D251">
        <v>2751</v>
      </c>
      <c s="2" r="E251">
        <v>4.0</v>
      </c>
      <c s="2" r="F251">
        <v>158.0</v>
      </c>
      <c s="2" r="G251">
        <v>192.0</v>
      </c>
      <c s="2" r="H251">
        <v>178.25</v>
      </c>
      <c s="2" r="I251">
        <v>13.27356395</v>
      </c>
      <c s="2" r="J251"/>
    </row>
    <row customHeight="1" r="252" ht="15.0">
      <c s="2" r="A252">
        <v>247.0</v>
      </c>
      <c t="s" s="2" r="B252">
        <v>2752</v>
      </c>
      <c t="s" s="2" r="C252">
        <v>2753</v>
      </c>
      <c t="s" s="2" r="D252">
        <v>2754</v>
      </c>
      <c s="2" r="E252">
        <v>4.0</v>
      </c>
      <c s="2" r="F252">
        <v>155.0</v>
      </c>
      <c s="2" r="G252">
        <v>220.0</v>
      </c>
      <c s="2" r="H252">
        <v>189.5</v>
      </c>
      <c s="2" r="I252">
        <v>19.35415545</v>
      </c>
      <c s="2" r="J252">
        <v>121.0</v>
      </c>
    </row>
    <row customHeight="1" r="253" ht="15.0">
      <c s="2" r="A253">
        <v>248.0</v>
      </c>
      <c t="s" s="2" r="B253">
        <v>2755</v>
      </c>
      <c t="s" s="2" r="C253">
        <v>2756</v>
      </c>
      <c t="s" s="2" r="D253">
        <v>2757</v>
      </c>
      <c s="2" r="E253">
        <v>11.0</v>
      </c>
      <c s="2" r="F253">
        <v>153.0</v>
      </c>
      <c s="2" r="G253">
        <v>221.0</v>
      </c>
      <c s="2" r="H253">
        <v>191.4285714</v>
      </c>
      <c s="2" r="I253">
        <v>18.74533956</v>
      </c>
      <c s="2" r="J253">
        <v>117.0</v>
      </c>
    </row>
    <row customHeight="1" r="254" ht="15.0">
      <c s="2" r="A254">
        <v>249.0</v>
      </c>
      <c t="s" s="2" r="B254">
        <v>2758</v>
      </c>
      <c t="s" s="2" r="C254">
        <v>2759</v>
      </c>
      <c t="s" s="2" r="D254">
        <v>2760</v>
      </c>
      <c s="2" r="E254"/>
      <c s="2" r="F254">
        <v>154.0</v>
      </c>
      <c s="2" r="G254">
        <v>165.0</v>
      </c>
      <c s="2" r="H254">
        <v>159.5</v>
      </c>
      <c s="2" r="I254">
        <v>5.5</v>
      </c>
      <c s="2" r="J254">
        <v>202.0</v>
      </c>
    </row>
    <row customHeight="1" r="255" ht="15.0">
      <c s="2" r="A255">
        <v>250.0</v>
      </c>
      <c t="s" s="2" r="B255">
        <v>2761</v>
      </c>
      <c t="s" s="2" r="C255">
        <v>2762</v>
      </c>
      <c t="s" s="2" r="D255">
        <v>2763</v>
      </c>
      <c s="2" r="E255">
        <v>10.0</v>
      </c>
      <c s="2" r="F255">
        <v>163.0</v>
      </c>
      <c s="2" r="G255">
        <v>240.0</v>
      </c>
      <c s="2" r="H255">
        <v>193.6666667</v>
      </c>
      <c s="2" r="I255">
        <v>23.81642757</v>
      </c>
      <c s="2" r="J255"/>
    </row>
    <row customHeight="1" r="256" ht="15.0">
      <c s="2" r="A256">
        <v>251.0</v>
      </c>
      <c t="s" s="2" r="B256">
        <v>2764</v>
      </c>
      <c t="s" s="2" r="C256">
        <v>2765</v>
      </c>
      <c t="s" s="2" r="D256">
        <v>2766</v>
      </c>
      <c s="2" r="E256">
        <v>11.0</v>
      </c>
      <c s="2" r="F256">
        <v>165.0</v>
      </c>
      <c s="2" r="G256">
        <v>195.0</v>
      </c>
      <c s="2" r="H256">
        <v>175.0</v>
      </c>
      <c s="2" r="I256">
        <v>14.14213562</v>
      </c>
      <c s="2" r="J256"/>
    </row>
    <row customHeight="1" r="257" ht="15.0">
      <c s="2" r="A257">
        <v>252.0</v>
      </c>
      <c t="s" s="2" r="B257">
        <v>2767</v>
      </c>
      <c t="s" s="2" r="C257">
        <v>2768</v>
      </c>
      <c t="s" s="2" r="D257">
        <v>2769</v>
      </c>
      <c s="2" r="E257">
        <v>9.0</v>
      </c>
      <c s="2" r="F257">
        <v>168.0</v>
      </c>
      <c s="2" r="G257">
        <v>199.0</v>
      </c>
      <c s="2" r="H257">
        <v>181.5</v>
      </c>
      <c s="2" r="I257">
        <v>13.38842784</v>
      </c>
      <c s="2" r="J257"/>
    </row>
    <row customHeight="1" r="258" ht="15.0">
      <c s="2" r="A258">
        <v>253.0</v>
      </c>
      <c t="s" s="2" r="B258">
        <v>2770</v>
      </c>
      <c t="s" s="2" r="C258">
        <v>2771</v>
      </c>
      <c t="s" s="2" r="D258">
        <v>2772</v>
      </c>
      <c s="2" r="E258">
        <v>11.0</v>
      </c>
      <c s="2" r="F258">
        <v>141.0</v>
      </c>
      <c s="2" r="G258">
        <v>184.0</v>
      </c>
      <c s="2" r="H258">
        <v>162.5</v>
      </c>
      <c s="2" r="I258">
        <v>21.5</v>
      </c>
      <c s="2" r="J258"/>
    </row>
    <row customHeight="1" r="259" ht="15.0">
      <c s="2" r="A259">
        <v>254.0</v>
      </c>
      <c t="s" s="2" r="B259">
        <v>2773</v>
      </c>
      <c t="s" s="2" r="C259">
        <v>2774</v>
      </c>
      <c t="s" s="2" r="D259">
        <v>2775</v>
      </c>
      <c s="2" r="E259">
        <v>7.0</v>
      </c>
      <c s="2" r="F259">
        <v>150.0</v>
      </c>
      <c s="2" r="G259">
        <v>215.0</v>
      </c>
      <c s="2" r="H259">
        <v>191.0</v>
      </c>
      <c s="2" r="I259">
        <v>20.49390153</v>
      </c>
      <c s="2" r="J259">
        <v>181.0</v>
      </c>
    </row>
    <row customHeight="1" r="260" ht="15.0">
      <c s="2" r="A260">
        <v>255.0</v>
      </c>
      <c t="s" s="2" r="B260">
        <v>2776</v>
      </c>
      <c t="s" s="2" r="C260">
        <v>2777</v>
      </c>
      <c t="s" s="2" r="D260">
        <v>2778</v>
      </c>
      <c s="2" r="E260">
        <v>9.0</v>
      </c>
      <c s="2" r="F260">
        <v>166.0</v>
      </c>
      <c s="2" r="G260">
        <v>195.0</v>
      </c>
      <c s="2" r="H260">
        <v>182.25</v>
      </c>
      <c s="2" r="I260">
        <v>10.49702339</v>
      </c>
      <c s="2" r="J260"/>
    </row>
    <row customHeight="1" r="261" ht="15.0">
      <c s="2" r="A261">
        <v>256.0</v>
      </c>
      <c t="s" s="2" r="B261">
        <v>2779</v>
      </c>
      <c t="s" s="2" r="C261">
        <v>2780</v>
      </c>
      <c t="s" s="2" r="D261">
        <v>2781</v>
      </c>
      <c s="2" r="E261">
        <v>11.0</v>
      </c>
      <c s="2" r="F261">
        <v>170.0</v>
      </c>
      <c s="2" r="G261">
        <v>196.0</v>
      </c>
      <c s="2" r="H261">
        <v>186.8</v>
      </c>
      <c s="2" r="I261">
        <v>10.45753317</v>
      </c>
      <c s="2" r="J261"/>
    </row>
    <row customHeight="1" r="262" ht="15.0">
      <c s="2" r="A262">
        <v>257.0</v>
      </c>
      <c t="s" s="2" r="B262">
        <v>2782</v>
      </c>
      <c t="s" s="2" r="C262">
        <v>2783</v>
      </c>
      <c t="s" s="2" r="D262">
        <v>2784</v>
      </c>
      <c s="2" r="E262">
        <v>9.0</v>
      </c>
      <c s="2" r="F262">
        <v>149.0</v>
      </c>
      <c s="2" r="G262">
        <v>211.0</v>
      </c>
      <c s="2" r="H262">
        <v>186.0</v>
      </c>
      <c s="2" r="I262">
        <v>22.737634</v>
      </c>
      <c s="2" r="J262">
        <v>180.0</v>
      </c>
    </row>
    <row customHeight="1" r="263" ht="15.0">
      <c s="2" r="A263">
        <v>258.0</v>
      </c>
      <c t="s" s="2" r="B263">
        <v>2785</v>
      </c>
      <c t="s" s="2" r="C263">
        <v>2786</v>
      </c>
      <c t="s" s="2" r="D263">
        <v>2787</v>
      </c>
      <c s="2" r="E263">
        <v>10.0</v>
      </c>
      <c s="2" r="F263">
        <v>132.0</v>
      </c>
      <c s="2" r="G263">
        <v>228.0</v>
      </c>
      <c s="2" r="H263">
        <v>180.0</v>
      </c>
      <c s="2" r="I263">
        <v>48.0</v>
      </c>
      <c s="2" r="J263"/>
    </row>
    <row customHeight="1" r="264" ht="15.0">
      <c s="2" r="A264">
        <v>259.0</v>
      </c>
      <c t="s" s="2" r="B264">
        <v>2788</v>
      </c>
      <c t="s" s="2" r="C264">
        <v>2789</v>
      </c>
      <c t="s" s="2" r="D264">
        <v>2790</v>
      </c>
      <c s="2" r="E264">
        <v>8.0</v>
      </c>
      <c s="2" r="F264">
        <v>171.0</v>
      </c>
      <c s="2" r="G264">
        <v>186.0</v>
      </c>
      <c s="2" r="H264">
        <v>178.6666667</v>
      </c>
      <c s="2" r="I264">
        <v>6.12825877</v>
      </c>
      <c s="2" r="J264"/>
    </row>
    <row customHeight="1" r="265" ht="15.0">
      <c s="2" r="A265">
        <v>260.0</v>
      </c>
      <c t="s" s="2" r="B265">
        <v>2791</v>
      </c>
      <c t="s" s="2" r="C265">
        <v>2792</v>
      </c>
      <c t="s" s="2" r="D265">
        <v>2793</v>
      </c>
      <c s="2" r="E265">
        <v>12.0</v>
      </c>
      <c s="2" r="F265">
        <v>154.0</v>
      </c>
      <c s="2" r="G265">
        <v>199.0</v>
      </c>
      <c s="2" r="H265">
        <v>179.6666667</v>
      </c>
      <c s="2" r="I265">
        <v>18.90913947</v>
      </c>
      <c s="2" r="J265">
        <v>161.0</v>
      </c>
    </row>
    <row customHeight="1" r="266" ht="15.0">
      <c s="2" r="A266">
        <v>261.0</v>
      </c>
      <c t="s" s="2" r="B266">
        <v>2794</v>
      </c>
      <c t="s" s="2" r="C266">
        <v>2795</v>
      </c>
      <c t="s" s="2" r="D266">
        <v>2796</v>
      </c>
      <c s="2" r="E266">
        <v>10.0</v>
      </c>
      <c s="2" r="F266">
        <v>161.0</v>
      </c>
      <c s="2" r="G266">
        <v>260.0</v>
      </c>
      <c s="2" r="H266">
        <v>199.75</v>
      </c>
      <c s="2" r="I266">
        <v>36.61539977</v>
      </c>
      <c s="2" r="J266"/>
    </row>
    <row customHeight="1" r="267" ht="15.0">
      <c s="2" r="A267">
        <v>262.0</v>
      </c>
      <c t="s" s="2" r="B267">
        <v>2797</v>
      </c>
      <c t="s" s="2" r="C267">
        <v>2798</v>
      </c>
      <c t="s" s="2" r="D267">
        <v>2799</v>
      </c>
      <c s="2" r="E267">
        <v>4.0</v>
      </c>
      <c s="2" r="F267">
        <v>177.0</v>
      </c>
      <c s="2" r="G267">
        <v>268.0</v>
      </c>
      <c s="2" r="H267">
        <v>201.6</v>
      </c>
      <c s="2" r="I267">
        <v>33.64877412</v>
      </c>
      <c s="2" r="J267"/>
    </row>
    <row customHeight="1" r="268" ht="15.0">
      <c s="2" r="A268">
        <v>263.0</v>
      </c>
      <c t="s" s="2" r="B268">
        <v>2800</v>
      </c>
      <c t="s" s="2" r="C268">
        <v>2801</v>
      </c>
      <c t="s" s="2" r="D268">
        <v>2802</v>
      </c>
      <c s="2" r="E268">
        <v>11.0</v>
      </c>
      <c s="2" r="F268">
        <v>163.0</v>
      </c>
      <c s="2" r="G268">
        <v>258.0</v>
      </c>
      <c s="2" r="H268">
        <v>199.5</v>
      </c>
      <c s="2" r="I268">
        <v>35.5562934</v>
      </c>
      <c s="2" r="J268">
        <v>205.0</v>
      </c>
    </row>
    <row customHeight="1" r="269" ht="15.0">
      <c s="2" r="A269">
        <v>264.0</v>
      </c>
      <c t="s" s="2" r="B269">
        <v>2803</v>
      </c>
      <c t="s" s="2" r="C269">
        <v>2804</v>
      </c>
      <c t="s" s="2" r="D269">
        <v>2805</v>
      </c>
      <c s="2" r="E269">
        <v>6.0</v>
      </c>
      <c s="2" r="F269">
        <v>167.0</v>
      </c>
      <c s="2" r="G269">
        <v>216.0</v>
      </c>
      <c s="2" r="H269">
        <v>193.6666667</v>
      </c>
      <c s="2" r="I269">
        <v>14.79489401</v>
      </c>
      <c s="2" r="J269">
        <v>166.0</v>
      </c>
    </row>
    <row customHeight="1" r="270" ht="15.0">
      <c s="2" r="A270">
        <v>265.0</v>
      </c>
      <c t="s" s="2" r="B270">
        <v>2806</v>
      </c>
      <c t="s" s="2" r="C270">
        <v>2807</v>
      </c>
      <c t="s" s="2" r="D270">
        <v>2808</v>
      </c>
      <c s="2" r="E270">
        <v>9.0</v>
      </c>
      <c s="2" r="F270">
        <v>154.0</v>
      </c>
      <c s="2" r="G270">
        <v>223.0</v>
      </c>
      <c s="2" r="H270">
        <v>195.8</v>
      </c>
      <c s="2" r="I270">
        <v>22.98173188</v>
      </c>
      <c s="2" r="J270">
        <v>134.0</v>
      </c>
    </row>
    <row customHeight="1" r="271" ht="15.0">
      <c s="2" r="A271">
        <v>266.0</v>
      </c>
      <c t="s" s="2" r="B271">
        <v>2809</v>
      </c>
      <c t="s" s="2" r="C271">
        <v>2810</v>
      </c>
      <c t="s" s="2" r="D271">
        <v>2811</v>
      </c>
      <c s="2" r="E271">
        <v>9.0</v>
      </c>
      <c s="2" r="F271">
        <v>163.0</v>
      </c>
      <c s="2" r="G271">
        <v>263.0</v>
      </c>
      <c s="2" r="H271">
        <v>202.75</v>
      </c>
      <c s="2" r="I271">
        <v>36.81287139</v>
      </c>
      <c s="2" r="J271"/>
    </row>
    <row customHeight="1" r="272" ht="15.0">
      <c s="2" r="A272">
        <v>267.0</v>
      </c>
      <c t="s" s="2" r="B272">
        <v>2812</v>
      </c>
      <c t="s" s="2" r="C272">
        <v>2813</v>
      </c>
      <c t="s" s="2" r="D272">
        <v>2814</v>
      </c>
      <c s="2" r="E272">
        <v>4.0</v>
      </c>
      <c s="2" r="F272">
        <v>178.0</v>
      </c>
      <c s="2" r="G272">
        <v>249.0</v>
      </c>
      <c s="2" r="H272">
        <v>199.8</v>
      </c>
      <c s="2" r="I272">
        <v>25.6</v>
      </c>
      <c s="2" r="J272"/>
    </row>
    <row customHeight="1" r="273" ht="15.0">
      <c s="2" r="A273">
        <v>268.0</v>
      </c>
      <c t="s" s="2" r="B273">
        <v>2815</v>
      </c>
      <c t="s" s="2" r="C273">
        <v>2816</v>
      </c>
      <c t="s" s="2" r="D273">
        <v>2817</v>
      </c>
      <c s="2" r="E273">
        <v>10.0</v>
      </c>
      <c s="2" r="F273">
        <v>159.0</v>
      </c>
      <c s="2" r="G273">
        <v>227.0</v>
      </c>
      <c s="2" r="H273">
        <v>200.8</v>
      </c>
      <c s="2" r="I273">
        <v>25.08704845</v>
      </c>
      <c s="2" r="J273">
        <v>148.0</v>
      </c>
    </row>
    <row customHeight="1" r="274" ht="15.0">
      <c s="2" r="A274">
        <v>269.0</v>
      </c>
      <c t="s" s="2" r="B274">
        <v>2818</v>
      </c>
      <c t="s" s="2" r="C274">
        <v>2819</v>
      </c>
      <c t="s" s="2" r="D274">
        <v>2820</v>
      </c>
      <c s="2" r="E274">
        <v>11.0</v>
      </c>
      <c s="2" r="F274">
        <v>160.0</v>
      </c>
      <c s="2" r="G274">
        <v>222.0</v>
      </c>
      <c s="2" r="H274">
        <v>194.5</v>
      </c>
      <c s="2" r="I274">
        <v>22.377444</v>
      </c>
      <c s="2" r="J274">
        <v>149.0</v>
      </c>
    </row>
    <row customHeight="1" r="275" ht="15.0">
      <c s="2" r="A275">
        <v>270.0</v>
      </c>
      <c t="s" s="2" r="B275">
        <v>2821</v>
      </c>
      <c t="s" s="2" r="C275">
        <v>2822</v>
      </c>
      <c t="s" s="2" r="D275">
        <v>2823</v>
      </c>
      <c s="2" r="E275">
        <v>10.0</v>
      </c>
      <c s="2" r="F275">
        <v>158.0</v>
      </c>
      <c s="2" r="G275">
        <v>227.0</v>
      </c>
      <c s="2" r="H275">
        <v>200.25</v>
      </c>
      <c s="2" r="I275">
        <v>26.37588861</v>
      </c>
      <c s="2" r="J275">
        <v>177.0</v>
      </c>
    </row>
    <row customHeight="1" r="276" ht="15.0">
      <c s="2" r="A276">
        <v>271.0</v>
      </c>
      <c t="s" s="2" r="B276">
        <v>2824</v>
      </c>
      <c t="s" s="2" r="C276">
        <v>2825</v>
      </c>
      <c t="s" s="2" r="D276">
        <v>2826</v>
      </c>
      <c s="2" r="E276">
        <v>11.0</v>
      </c>
      <c s="2" r="F276">
        <v>175.0</v>
      </c>
      <c s="2" r="G276">
        <v>182.0</v>
      </c>
      <c s="2" r="H276">
        <v>178.5</v>
      </c>
      <c s="2" r="I276">
        <v>3.5</v>
      </c>
      <c s="2" r="J276"/>
    </row>
    <row customHeight="1" r="277" ht="15.0">
      <c s="2" r="A277">
        <v>272.0</v>
      </c>
      <c t="s" s="2" r="B277">
        <v>2827</v>
      </c>
      <c t="s" s="2" r="C277">
        <v>2828</v>
      </c>
      <c t="s" s="2" r="D277">
        <v>2829</v>
      </c>
      <c s="2" r="E277">
        <v>7.0</v>
      </c>
      <c s="2" r="F277">
        <v>157.0</v>
      </c>
      <c s="2" r="G277">
        <v>243.0</v>
      </c>
      <c s="2" r="H277">
        <v>210.0</v>
      </c>
      <c s="2" r="I277">
        <v>37.85058344</v>
      </c>
      <c s="2" r="J277">
        <v>234.0</v>
      </c>
    </row>
    <row customHeight="1" r="278" ht="15.0">
      <c s="2" r="A278">
        <v>273.0</v>
      </c>
      <c t="s" s="2" r="B278">
        <v>2830</v>
      </c>
      <c t="s" s="2" r="C278">
        <v>2831</v>
      </c>
      <c t="s" s="2" r="D278">
        <v>2832</v>
      </c>
      <c s="2" r="E278">
        <v>11.0</v>
      </c>
      <c s="2" r="F278">
        <v>182.0</v>
      </c>
      <c s="2" r="G278">
        <v>199.0</v>
      </c>
      <c s="2" r="H278">
        <v>190.0</v>
      </c>
      <c s="2" r="I278">
        <v>8.031189202</v>
      </c>
      <c s="2" r="J278"/>
    </row>
    <row customHeight="1" r="279" ht="15.0">
      <c s="2" r="A279">
        <v>274.0</v>
      </c>
      <c t="s" s="2" r="B279">
        <v>2833</v>
      </c>
      <c t="s" s="2" r="C279">
        <v>2834</v>
      </c>
      <c t="s" s="2" r="D279">
        <v>2835</v>
      </c>
      <c s="2" r="E279">
        <v>4.0</v>
      </c>
      <c s="2" r="F279">
        <v>170.0</v>
      </c>
      <c s="2" r="G279">
        <v>264.0</v>
      </c>
      <c s="2" r="H279">
        <v>208.0</v>
      </c>
      <c s="2" r="I279">
        <v>40.4310112</v>
      </c>
      <c s="2" r="J279"/>
    </row>
    <row customHeight="1" r="280" ht="15.0">
      <c s="2" r="A280">
        <v>275.0</v>
      </c>
      <c t="s" s="2" r="B280">
        <v>2836</v>
      </c>
      <c t="s" s="2" r="C280">
        <v>2837</v>
      </c>
      <c t="s" s="2" r="D280">
        <v>2838</v>
      </c>
      <c s="2" r="E280">
        <v>7.0</v>
      </c>
      <c s="2" r="F280">
        <v>167.0</v>
      </c>
      <c s="2" r="G280">
        <v>198.0</v>
      </c>
      <c s="2" r="H280">
        <v>182.5</v>
      </c>
      <c s="2" r="I280">
        <v>15.5</v>
      </c>
      <c s="2" r="J280"/>
    </row>
    <row customHeight="1" r="281" ht="15.0">
      <c s="2" r="A281">
        <v>276.0</v>
      </c>
      <c t="s" s="2" r="B281">
        <v>2839</v>
      </c>
      <c t="s" s="2" r="C281">
        <v>2840</v>
      </c>
      <c t="s" s="2" r="D281">
        <v>2841</v>
      </c>
      <c s="2" r="E281">
        <v>4.0</v>
      </c>
      <c s="2" r="F281">
        <v>177.0</v>
      </c>
      <c s="2" r="G281">
        <v>274.0</v>
      </c>
      <c s="2" r="H281">
        <v>210.0</v>
      </c>
      <c s="2" r="I281">
        <v>37.71604433</v>
      </c>
      <c s="2" r="J281"/>
    </row>
    <row customHeight="1" r="282" ht="15.0">
      <c s="2" r="A282">
        <v>277.0</v>
      </c>
      <c t="s" s="2" r="B282">
        <v>2842</v>
      </c>
      <c t="s" s="2" r="C282">
        <v>2843</v>
      </c>
      <c t="s" s="2" r="D282">
        <v>2844</v>
      </c>
      <c s="2" r="E282">
        <v>11.0</v>
      </c>
      <c s="2" r="F282">
        <v>183.0</v>
      </c>
      <c s="2" r="G282">
        <v>216.0</v>
      </c>
      <c s="2" r="H282">
        <v>196.6</v>
      </c>
      <c s="2" r="I282">
        <v>11.16422859</v>
      </c>
      <c s="2" r="J282">
        <v>229.0</v>
      </c>
    </row>
    <row customHeight="1" r="283" ht="15.0">
      <c s="2" r="A283">
        <v>278.0</v>
      </c>
      <c t="s" s="2" r="B283">
        <v>2845</v>
      </c>
      <c t="s" s="2" r="C283">
        <v>2846</v>
      </c>
      <c t="s" s="2" r="D283">
        <v>2847</v>
      </c>
      <c s="2" r="E283">
        <v>4.0</v>
      </c>
      <c s="2" r="F283">
        <v>184.0</v>
      </c>
      <c s="2" r="G283">
        <v>289.0</v>
      </c>
      <c s="2" r="H283">
        <v>211.2</v>
      </c>
      <c s="2" r="I283">
        <v>39.1377056</v>
      </c>
      <c s="2" r="J283"/>
    </row>
    <row customHeight="1" r="284" ht="15.0">
      <c s="2" r="A284">
        <v>279.0</v>
      </c>
      <c t="s" s="2" r="B284">
        <v>2848</v>
      </c>
      <c t="s" s="2" r="C284">
        <v>2849</v>
      </c>
      <c t="s" s="2" r="D284">
        <v>2850</v>
      </c>
      <c s="2" r="E284">
        <v>9.0</v>
      </c>
      <c s="2" r="F284">
        <v>180.0</v>
      </c>
      <c s="2" r="G284">
        <v>198.0</v>
      </c>
      <c s="2" r="H284">
        <v>189.0</v>
      </c>
      <c s="2" r="I284">
        <v>7.348469228</v>
      </c>
      <c s="2" r="J284">
        <v>169.0</v>
      </c>
    </row>
    <row customHeight="1" r="285" ht="15.0">
      <c s="2" r="A285">
        <v>280.0</v>
      </c>
      <c t="s" s="2" r="B285">
        <v>2851</v>
      </c>
      <c t="s" s="2" r="C285">
        <v>2852</v>
      </c>
      <c t="s" s="2" r="D285">
        <v>2853</v>
      </c>
      <c s="2" r="E285">
        <v>10.0</v>
      </c>
      <c s="2" r="F285">
        <v>176.0</v>
      </c>
      <c s="2" r="G285">
        <v>191.0</v>
      </c>
      <c s="2" r="H285">
        <v>183.5</v>
      </c>
      <c s="2" r="I285">
        <v>7.5</v>
      </c>
      <c s="2" r="J285"/>
    </row>
    <row customHeight="1" r="286" ht="15.0">
      <c s="2" r="A286">
        <v>281.0</v>
      </c>
      <c t="s" s="2" r="B286">
        <v>2854</v>
      </c>
      <c t="s" s="2" r="C286">
        <v>2855</v>
      </c>
      <c t="s" s="2" r="D286">
        <v>2856</v>
      </c>
      <c s="2" r="E286">
        <v>9.0</v>
      </c>
      <c s="2" r="F286">
        <v>170.0</v>
      </c>
      <c s="2" r="G286">
        <v>282.0</v>
      </c>
      <c s="2" r="H286">
        <v>217.3333333</v>
      </c>
      <c s="2" r="I286">
        <v>47.33802794</v>
      </c>
      <c s="2" r="J286"/>
    </row>
    <row customHeight="1" r="287" ht="15.0">
      <c s="2" r="A287">
        <v>282.0</v>
      </c>
      <c t="s" s="2" r="B287">
        <v>2857</v>
      </c>
      <c t="s" s="2" r="C287">
        <v>2858</v>
      </c>
      <c t="s" s="2" r="D287">
        <v>2859</v>
      </c>
      <c s="2" r="E287">
        <v>6.0</v>
      </c>
      <c s="2" r="F287">
        <v>176.0</v>
      </c>
      <c s="2" r="G287">
        <v>194.0</v>
      </c>
      <c s="2" r="H287">
        <v>185.0</v>
      </c>
      <c s="2" r="I287">
        <v>9.0</v>
      </c>
      <c s="2" r="J287"/>
    </row>
    <row customHeight="1" r="288" ht="15.0">
      <c s="2" r="A288">
        <v>283.0</v>
      </c>
      <c t="s" s="2" r="B288">
        <v>2860</v>
      </c>
      <c t="s" s="2" r="C288">
        <v>2861</v>
      </c>
      <c t="s" s="2" r="D288">
        <v>2862</v>
      </c>
      <c s="2" r="E288">
        <v>8.0</v>
      </c>
      <c s="2" r="F288">
        <v>178.0</v>
      </c>
      <c s="2" r="G288">
        <v>299.0</v>
      </c>
      <c s="2" r="H288">
        <v>223.6666667</v>
      </c>
      <c s="2" r="I288">
        <v>53.66770185</v>
      </c>
      <c s="2" r="J288"/>
    </row>
    <row customHeight="1" r="289" ht="15.0">
      <c s="2" r="A289">
        <v>284.0</v>
      </c>
      <c t="s" s="2" r="B289">
        <v>2863</v>
      </c>
      <c t="s" s="2" r="C289">
        <v>2864</v>
      </c>
      <c t="s" s="2" r="D289">
        <v>2865</v>
      </c>
      <c s="2" r="E289">
        <v>9.0</v>
      </c>
      <c s="2" r="F289">
        <v>178.0</v>
      </c>
      <c s="2" r="G289">
        <v>225.0</v>
      </c>
      <c s="2" r="H289">
        <v>203.0</v>
      </c>
      <c s="2" r="I289">
        <v>17.73414785</v>
      </c>
      <c s="2" r="J289">
        <v>183.0</v>
      </c>
    </row>
    <row customHeight="1" r="290" ht="15.0">
      <c s="2" r="A290">
        <v>285.0</v>
      </c>
      <c t="s" s="2" r="B290">
        <v>2866</v>
      </c>
      <c t="s" s="2" r="C290">
        <v>2867</v>
      </c>
      <c t="s" s="2" r="D290">
        <v>2868</v>
      </c>
      <c s="2" r="E290">
        <v>10.0</v>
      </c>
      <c s="2" r="F290">
        <v>191.0</v>
      </c>
      <c s="2" r="G290">
        <v>196.0</v>
      </c>
      <c s="2" r="H290">
        <v>193.3333333</v>
      </c>
      <c s="2" r="I290">
        <v>2.054804668</v>
      </c>
      <c s="2" r="J290"/>
    </row>
    <row customHeight="1" r="291" ht="15.0">
      <c s="2" r="A291">
        <v>286.0</v>
      </c>
      <c t="s" s="2" r="B291">
        <v>2869</v>
      </c>
      <c t="s" s="2" r="C291">
        <v>2870</v>
      </c>
      <c t="s" s="2" r="D291">
        <v>2871</v>
      </c>
      <c s="2" r="E291">
        <v>4.0</v>
      </c>
      <c s="2" r="F291">
        <v>179.0</v>
      </c>
      <c s="2" r="G291">
        <v>267.0</v>
      </c>
      <c s="2" r="H291">
        <v>223.0</v>
      </c>
      <c s="2" r="I291">
        <v>44.0</v>
      </c>
      <c s="2" r="J291"/>
    </row>
    <row customHeight="1" r="292" ht="15.0">
      <c s="2" r="A292">
        <v>287.0</v>
      </c>
      <c t="s" s="2" r="B292">
        <v>2872</v>
      </c>
      <c t="s" s="2" r="C292">
        <v>2873</v>
      </c>
      <c t="s" s="2" r="D292">
        <v>2874</v>
      </c>
      <c s="2" r="E292">
        <v>5.0</v>
      </c>
      <c s="2" r="F292">
        <v>185.0</v>
      </c>
      <c s="2" r="G292">
        <v>197.0</v>
      </c>
      <c s="2" r="H292">
        <v>191.0</v>
      </c>
      <c s="2" r="I292">
        <v>6.0</v>
      </c>
      <c s="2" r="J292"/>
    </row>
    <row customHeight="1" r="293" ht="15.0">
      <c s="2" r="A293">
        <v>288.0</v>
      </c>
      <c t="s" s="2" r="B293">
        <v>2875</v>
      </c>
      <c t="s" s="2" r="C293">
        <v>2876</v>
      </c>
      <c t="s" s="2" r="D293">
        <v>2877</v>
      </c>
      <c s="2" r="E293">
        <v>11.0</v>
      </c>
      <c s="2" r="F293">
        <v>188.0</v>
      </c>
      <c s="2" r="G293">
        <v>195.0</v>
      </c>
      <c s="2" r="H293">
        <v>191.5</v>
      </c>
      <c s="2" r="I293">
        <v>3.5</v>
      </c>
      <c s="2" r="J293"/>
    </row>
    <row customHeight="1" r="294" ht="15.0">
      <c s="2" r="A294">
        <v>289.0</v>
      </c>
      <c t="s" s="2" r="B294">
        <v>2878</v>
      </c>
      <c t="s" s="2" r="C294">
        <v>2879</v>
      </c>
      <c t="s" s="2" r="D294">
        <v>2880</v>
      </c>
      <c s="2" r="E294">
        <v>4.0</v>
      </c>
      <c s="2" r="F294">
        <v>191.0</v>
      </c>
      <c s="2" r="G294">
        <v>200.0</v>
      </c>
      <c s="2" r="H294">
        <v>195.0</v>
      </c>
      <c s="2" r="I294">
        <v>3.741657387</v>
      </c>
      <c s="2" r="J294"/>
    </row>
    <row customHeight="1" r="295" ht="15.0">
      <c s="2" r="A295">
        <v>290.0</v>
      </c>
      <c t="s" s="2" r="B295">
        <v>2881</v>
      </c>
      <c t="s" s="2" r="C295">
        <v>2882</v>
      </c>
      <c t="s" s="2" r="D295">
        <v>2883</v>
      </c>
      <c s="2" r="E295">
        <v>6.0</v>
      </c>
      <c s="2" r="F295">
        <v>191.0</v>
      </c>
      <c s="2" r="G295">
        <v>194.0</v>
      </c>
      <c s="2" r="H295">
        <v>192.5</v>
      </c>
      <c s="2" r="I295">
        <v>1.5</v>
      </c>
      <c s="2" r="J295"/>
    </row>
    <row customHeight="1" r="296" ht="15.0">
      <c s="2" r="A296">
        <v>291.0</v>
      </c>
      <c t="s" s="2" r="B296">
        <v>2884</v>
      </c>
      <c t="s" s="2" r="C296">
        <v>2885</v>
      </c>
      <c t="s" s="2" r="D296">
        <v>2886</v>
      </c>
      <c s="2" r="E296">
        <v>10.0</v>
      </c>
      <c s="2" r="F296">
        <v>192.0</v>
      </c>
      <c s="2" r="G296">
        <v>286.0</v>
      </c>
      <c s="2" r="H296">
        <v>224.3333333</v>
      </c>
      <c s="2" r="I296">
        <v>43.62211468</v>
      </c>
      <c s="2" r="J296"/>
    </row>
    <row customHeight="1" r="297" ht="15.0">
      <c s="2" r="A297">
        <v>292.0</v>
      </c>
      <c t="s" s="2" r="B297">
        <v>2887</v>
      </c>
      <c t="s" s="2" r="C297">
        <v>2888</v>
      </c>
      <c t="s" s="2" r="D297">
        <v>2889</v>
      </c>
      <c s="2" r="E297">
        <v>5.0</v>
      </c>
      <c s="2" r="F297">
        <v>187.0</v>
      </c>
      <c s="2" r="G297">
        <v>284.0</v>
      </c>
      <c s="2" r="H297">
        <v>235.5</v>
      </c>
      <c s="2" r="I297">
        <v>48.5</v>
      </c>
      <c s="2" r="J297"/>
    </row>
    <row customHeight="1" r="298" ht="15.0">
      <c s="2" r="A298">
        <v>293.0</v>
      </c>
      <c t="s" s="2" r="B298">
        <v>2890</v>
      </c>
      <c t="s" s="2" r="C298">
        <v>2891</v>
      </c>
      <c t="s" s="2" r="D298">
        <v>2892</v>
      </c>
      <c s="2" r="E298">
        <v>6.0</v>
      </c>
      <c s="2" r="F298">
        <v>192.0</v>
      </c>
      <c s="2" r="G298">
        <v>238.0</v>
      </c>
      <c s="2" r="H298">
        <v>215.75</v>
      </c>
      <c s="2" r="I298">
        <v>21.33512362</v>
      </c>
      <c s="2" r="J298">
        <v>201.0</v>
      </c>
    </row>
    <row customHeight="1" r="299" ht="15.0">
      <c s="2" r="A299">
        <v>294.0</v>
      </c>
      <c t="s" s="2" r="B299">
        <v>2893</v>
      </c>
      <c t="s" s="2" r="C299">
        <v>2894</v>
      </c>
      <c t="s" s="2" r="D299">
        <v>2895</v>
      </c>
      <c s="2" r="E299">
        <v>11.0</v>
      </c>
      <c s="2" r="F299">
        <v>192.0</v>
      </c>
      <c s="2" r="G299">
        <v>197.0</v>
      </c>
      <c s="2" r="H299">
        <v>194.5</v>
      </c>
      <c s="2" r="I299">
        <v>2.5</v>
      </c>
      <c s="2" r="J299"/>
    </row>
    <row customHeight="1" r="300" ht="15.0">
      <c s="2" r="A300">
        <v>295.0</v>
      </c>
      <c t="s" s="2" r="B300">
        <v>2896</v>
      </c>
      <c t="s" s="2" r="C300">
        <v>2897</v>
      </c>
      <c t="s" s="2" r="D300">
        <v>2898</v>
      </c>
      <c s="2" r="E300">
        <v>9.0</v>
      </c>
      <c s="2" r="F300">
        <v>191.0</v>
      </c>
      <c s="2" r="G300">
        <v>232.0</v>
      </c>
      <c s="2" r="H300">
        <v>212.75</v>
      </c>
      <c s="2" r="I300">
        <v>17.59794022</v>
      </c>
      <c s="2" r="J300">
        <v>190.0</v>
      </c>
    </row>
    <row customHeight="1" r="301" ht="15.0">
      <c s="2" r="A301">
        <v>296.0</v>
      </c>
      <c t="s" s="2" r="B301">
        <v>2899</v>
      </c>
      <c t="s" s="2" r="C301">
        <v>2900</v>
      </c>
      <c t="s" s="2" r="D301">
        <v>2901</v>
      </c>
      <c s="2" r="E301">
        <v>9.0</v>
      </c>
      <c s="2" r="F301">
        <v>196.0</v>
      </c>
      <c s="2" r="G301">
        <v>198.0</v>
      </c>
      <c s="2" r="H301">
        <v>197.0</v>
      </c>
      <c s="2" r="I301">
        <v>1.0</v>
      </c>
      <c s="2" r="J301"/>
    </row>
    <row customHeight="1" r="302" ht="15.0">
      <c s="2" r="A302">
        <v>297.0</v>
      </c>
      <c t="s" s="2" r="B302">
        <v>2902</v>
      </c>
      <c t="s" s="2" r="C302">
        <v>2903</v>
      </c>
      <c t="s" s="2" r="D302">
        <v>2904</v>
      </c>
      <c s="2" r="E302">
        <v>4.0</v>
      </c>
      <c s="2" r="F302">
        <v>194.0</v>
      </c>
      <c s="2" r="G302">
        <v>244.0</v>
      </c>
      <c s="2" r="H302">
        <v>219.0</v>
      </c>
      <c s="2" r="I302">
        <v>25.0</v>
      </c>
      <c s="2" r="J302">
        <v>192.0</v>
      </c>
    </row>
    <row customHeight="1" r="303" ht="15.0">
      <c s="2" r="A303">
        <v>298.0</v>
      </c>
      <c t="s" s="2" r="B303">
        <v>2905</v>
      </c>
      <c t="s" s="2" r="C303">
        <v>2906</v>
      </c>
      <c t="s" s="2" r="D303">
        <v>2907</v>
      </c>
      <c s="2" r="E303">
        <v>7.0</v>
      </c>
      <c s="2" r="F303">
        <v>194.0</v>
      </c>
      <c s="2" r="G303">
        <v>241.0</v>
      </c>
      <c s="2" r="H303">
        <v>217.5</v>
      </c>
      <c s="2" r="I303">
        <v>23.5</v>
      </c>
      <c s="2" r="J303">
        <v>211.0</v>
      </c>
    </row>
    <row customHeight="1" r="304" ht="15.0">
      <c s="2" r="A304">
        <v>299.0</v>
      </c>
      <c t="s" s="2" r="B304">
        <v>2908</v>
      </c>
      <c t="s" s="2" r="C304">
        <v>2909</v>
      </c>
      <c t="s" s="2" r="D304">
        <v>2910</v>
      </c>
      <c s="2" r="E304">
        <v>11.0</v>
      </c>
      <c s="2" r="F304">
        <v>195.0</v>
      </c>
      <c s="2" r="G304">
        <v>283.0</v>
      </c>
      <c s="2" r="H304">
        <v>226.0</v>
      </c>
      <c s="2" r="I304">
        <v>40.35674252</v>
      </c>
      <c s="2" r="J304">
        <v>193.0</v>
      </c>
    </row>
    <row customHeight="1" r="305" ht="15.0">
      <c s="2" r="A305">
        <v>300.0</v>
      </c>
      <c t="s" s="2" r="B305">
        <v>2911</v>
      </c>
      <c t="s" s="2" r="C305">
        <v>2912</v>
      </c>
      <c t="s" s="2" r="D305">
        <v>2913</v>
      </c>
      <c s="2" r="E305">
        <v>10.0</v>
      </c>
      <c s="2" r="F305">
        <v>195.0</v>
      </c>
      <c s="2" r="G305">
        <v>224.0</v>
      </c>
      <c s="2" r="H305">
        <v>213.6666667</v>
      </c>
      <c s="2" r="I305">
        <v>13.22455628</v>
      </c>
      <c s="2" r="J305">
        <v>167.0</v>
      </c>
    </row>
    <row customHeight="1" r="306" ht="15.0">
      <c s="2" r="A306">
        <v>301.0</v>
      </c>
      <c t="s" s="2" r="B306">
        <v>2914</v>
      </c>
      <c t="s" s="2" r="C306">
        <v>2915</v>
      </c>
      <c t="s" s="2" r="D306">
        <v>2916</v>
      </c>
      <c s="2" r="E306">
        <v>11.0</v>
      </c>
      <c s="2" r="F306">
        <v>202.0</v>
      </c>
      <c s="2" r="G306">
        <v>266.0</v>
      </c>
      <c s="2" r="H306">
        <v>234.0</v>
      </c>
      <c s="2" r="I306">
        <v>32.0</v>
      </c>
      <c s="2" r="J306"/>
    </row>
    <row customHeight="1" r="307" ht="15.0">
      <c s="2" r="A307">
        <v>302.0</v>
      </c>
      <c t="s" s="2" r="B307">
        <v>2917</v>
      </c>
      <c t="s" s="2" r="C307">
        <v>2918</v>
      </c>
      <c t="s" s="2" r="D307">
        <v>2919</v>
      </c>
      <c s="2" r="E307">
        <v>7.0</v>
      </c>
      <c s="2" r="F307">
        <v>204.0</v>
      </c>
      <c s="2" r="G307">
        <v>294.0</v>
      </c>
      <c s="2" r="H307">
        <v>249.0</v>
      </c>
      <c s="2" r="I307">
        <v>45.0</v>
      </c>
      <c s="2" r="J307"/>
    </row>
    <row customHeight="1" r="308" ht="15.0">
      <c s="2" r="A308">
        <v>303.0</v>
      </c>
      <c t="s" s="2" r="B308">
        <v>2920</v>
      </c>
      <c t="s" s="2" r="C308">
        <v>2921</v>
      </c>
      <c t="s" s="2" r="D308">
        <v>2922</v>
      </c>
      <c s="2" r="E308">
        <v>4.0</v>
      </c>
      <c s="2" r="F308">
        <v>229.0</v>
      </c>
      <c s="2" r="G308">
        <v>253.0</v>
      </c>
      <c s="2" r="H308">
        <v>241.0</v>
      </c>
      <c s="2" r="I308">
        <v>12.0</v>
      </c>
      <c s="2" r="J308">
        <v>232.0</v>
      </c>
    </row>
    <row customHeight="1" r="309" ht="15.0">
      <c s="2" r="A309">
        <v>304.0</v>
      </c>
      <c t="s" s="2" r="B309">
        <v>2923</v>
      </c>
      <c t="s" s="2" r="C309">
        <v>2924</v>
      </c>
      <c t="s" s="2" r="D309">
        <v>2925</v>
      </c>
      <c s="2" r="E309">
        <v>5.0</v>
      </c>
      <c s="2" r="F309">
        <v>231.0</v>
      </c>
      <c s="2" r="G309">
        <v>275.0</v>
      </c>
      <c s="2" r="H309">
        <v>253.0</v>
      </c>
      <c s="2" r="I309">
        <v>22.0</v>
      </c>
      <c s="2" r="J309">
        <v>182.0</v>
      </c>
    </row>
    <row customHeight="1" r="310" ht="15.0">
      <c s="2" r="A310">
        <v>305.0</v>
      </c>
      <c t="s" s="2" r="B310">
        <v>2926</v>
      </c>
      <c t="s" s="2" r="C310">
        <v>2927</v>
      </c>
      <c t="s" s="2" r="D310">
        <v>2928</v>
      </c>
      <c s="2" r="E310">
        <v>12.0</v>
      </c>
      <c s="2" r="F310">
        <v>232.0</v>
      </c>
      <c s="2" r="G310">
        <v>280.0</v>
      </c>
      <c s="2" r="H310">
        <v>256.0</v>
      </c>
      <c s="2" r="I310">
        <v>24.0</v>
      </c>
      <c s="2" r="J310"/>
    </row>
    <row customHeight="1" r="311" ht="15.0">
      <c s="2" r="A311">
        <v>306.0</v>
      </c>
      <c t="s" s="2" r="B311">
        <v>2929</v>
      </c>
      <c t="s" s="2" r="C311">
        <v>2930</v>
      </c>
      <c t="s" s="2" r="D311">
        <v>2931</v>
      </c>
      <c s="2" r="E311">
        <v>5.0</v>
      </c>
      <c s="2" r="F311">
        <v>233.0</v>
      </c>
      <c s="2" r="G311">
        <v>265.0</v>
      </c>
      <c s="2" r="H311">
        <v>249.0</v>
      </c>
      <c s="2" r="I311">
        <v>16.0</v>
      </c>
      <c s="2" r="J311">
        <v>246.0</v>
      </c>
    </row>
    <row customHeight="1" r="312" ht="15.0">
      <c s="2" r="A312">
        <v>307.0</v>
      </c>
      <c t="s" s="2" r="B312">
        <v>2932</v>
      </c>
      <c t="s" s="2" r="C312">
        <v>2933</v>
      </c>
      <c t="s" s="2" r="D312">
        <v>2934</v>
      </c>
      <c s="2" r="E312">
        <v>6.0</v>
      </c>
      <c s="2" r="F312">
        <v>235.0</v>
      </c>
      <c s="2" r="G312">
        <v>259.0</v>
      </c>
      <c s="2" r="H312">
        <v>247.0</v>
      </c>
      <c s="2" r="I312">
        <v>12.0</v>
      </c>
      <c s="2" r="J312">
        <v>231.0</v>
      </c>
    </row>
  </sheetData>
  <drawing r:id="rId1"/>
</worksheet>
</file>